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'Sheet1'!$A$2:$P$76</definedName>
  </definedNames>
  <calcPr fullCalcOnLoad="1"/>
</workbook>
</file>

<file path=xl/sharedStrings.xml><?xml version="1.0" encoding="utf-8"?>
<sst xmlns="http://schemas.openxmlformats.org/spreadsheetml/2006/main" count="130" uniqueCount="112">
  <si>
    <t>ชื่อย่อหลักทรัพย์</t>
  </si>
  <si>
    <t>วันที่ยื่นคำเสนอซื้อเป็นทางการ</t>
  </si>
  <si>
    <t>ช่วงเวลาทำคำเสนอซื้อ</t>
  </si>
  <si>
    <t>ผู้ทำคำเสนอซื้อ</t>
  </si>
  <si>
    <t>ผู้จัดเตรียมคำเสนอซื้อ</t>
  </si>
  <si>
    <t>จำนวนหุ้นในคำเสนอซื้อ</t>
  </si>
  <si>
    <t>จำนวนหุ้นที่เกิดรายการ</t>
  </si>
  <si>
    <t>ราคาหุ้นละ (บาท)</t>
  </si>
  <si>
    <t>มูลค่าของรายการ (บาท)</t>
  </si>
  <si>
    <t>หุ้น</t>
  </si>
  <si>
    <t>%</t>
  </si>
  <si>
    <t>ชื่อหลักทรัพย์</t>
  </si>
  <si>
    <t>ที่</t>
  </si>
  <si>
    <t>วัตถุประสงค์การทำคำเสนอซื้อ</t>
  </si>
  <si>
    <t>สัดส่วนที่ถือหลังการทำคำเสนอซื้อ (%)</t>
  </si>
  <si>
    <t>Total</t>
  </si>
  <si>
    <t>บมจ.ฟินิคซ พัลพ แอนด์ เพเพอร์</t>
  </si>
  <si>
    <t>PPPC</t>
  </si>
  <si>
    <t>26/11/44-3/1/245</t>
  </si>
  <si>
    <t>บมจ.เยื่อกระดาษสยาม</t>
  </si>
  <si>
    <t>บ.ไอเอฟซีทีแอดไวซอรี่</t>
  </si>
  <si>
    <t>เพื่อเพิ่มรายได้ ช่วยในการวางแผนการผลิตได้มีประสิทธิภาพ เพิ่มความสามารถในการแข่งขัน</t>
  </si>
  <si>
    <t>ขอผ่อนผันระยะเวลายื่น 247-4 เนื่องจากรายการซื้อกับ Janpath Investment ยังไม่แล้วเสร็จ</t>
  </si>
  <si>
    <t>บมจ. เบอร์ลี่ ยุคเกอร์</t>
  </si>
  <si>
    <t>BJC</t>
  </si>
  <si>
    <t>27/12/44-1/2/45</t>
  </si>
  <si>
    <t>บจ. นครชื่น</t>
  </si>
  <si>
    <t>ธนาคาร ไทยธนาคาร จำกัด (มหาชน)</t>
  </si>
  <si>
    <t>เพื่อการลงทุน</t>
  </si>
  <si>
    <t>บมจ. ชลประทานซีเมนต์</t>
  </si>
  <si>
    <t>JCC</t>
  </si>
  <si>
    <t>25/02/44-01/04/45</t>
  </si>
  <si>
    <t>บมจ. ปูนซีเมนต์เอเซีย</t>
  </si>
  <si>
    <t>บล. ฟินันซ่า</t>
  </si>
  <si>
    <t>เพื่อขอ Delist</t>
  </si>
  <si>
    <t>บมจ. อินเตอร์ไลฟ์ จอห์นแฮนคอค ประกันชีวิต</t>
  </si>
  <si>
    <t>INLIFE</t>
  </si>
  <si>
    <t>27/03/44-07/05/45</t>
  </si>
  <si>
    <t>บริษัท ที.ซี.ซี. โฮลดิ้ง จำกัด</t>
  </si>
  <si>
    <t>บล. ไทยพาณิชย์</t>
  </si>
  <si>
    <t>เพื่อลงทุนเพิ่ม</t>
  </si>
  <si>
    <t>บมจ. ไรมอน แลนด์</t>
  </si>
  <si>
    <t>RAIMON</t>
  </si>
  <si>
    <t>1/4/45-10/5/45</t>
  </si>
  <si>
    <t>บล. ซีมิโก้ จำกัด (มหาชน)</t>
  </si>
  <si>
    <t>Madatory Tender offer</t>
  </si>
  <si>
    <t>บง. เอไอจี ไฟแนนซ์ (ประเทศไทย) จำกัด (มหาชน)</t>
  </si>
  <si>
    <t>AIFT</t>
  </si>
  <si>
    <t>30/5/2545 - 2/8/2545</t>
  </si>
  <si>
    <t>AIG Consumer Finance Group, Inc.</t>
  </si>
  <si>
    <t>บง.กรุงเทพธนาธร จำกัด (มหาชน)</t>
  </si>
  <si>
    <t>บมจ.ยูนิคแก๊ส แอนด์ ปิโตรเคมิคัลส์</t>
  </si>
  <si>
    <t>UGP</t>
  </si>
  <si>
    <t>4/6/2545 - 9/7/2545</t>
  </si>
  <si>
    <t>บมจ.ไทยอินดัสเตรียล แก๊ส</t>
  </si>
  <si>
    <t>บล. ไอเอ็นจี (ประเทศไทย) จำกัด</t>
  </si>
  <si>
    <t>มีการได้มาจนข้ามจุดที่ต้องทำคำเสนอซื้อและเพื่อรวบรวมเสียงและจะขอเพิกถอนหุ้นจากตลาดหลักทรัพย์</t>
  </si>
  <si>
    <t>บมจ.เดอะโคเจเนอเรชั่น</t>
  </si>
  <si>
    <t>COCO</t>
  </si>
  <si>
    <t>Tractebel S.A.</t>
  </si>
  <si>
    <t>บมจ.ยูไนเต็ดฟู้ดส์</t>
  </si>
  <si>
    <t>UNI</t>
  </si>
  <si>
    <t>3/6/2545-6/8/2545</t>
  </si>
  <si>
    <t>นายกิตติภัต สุทธิสัมพัทน์</t>
  </si>
  <si>
    <t>บล.กรุงเทพธนาธร</t>
  </si>
  <si>
    <t>บล. เมอร์ริล ลินช์ ภัทร จำกัด</t>
  </si>
  <si>
    <t>เพิกถอนออกจากตลาด</t>
  </si>
  <si>
    <t>Q2</t>
  </si>
  <si>
    <t>บมจ.ไทยพาณิชย์ประกันภัย</t>
  </si>
  <si>
    <t>TCI</t>
  </si>
  <si>
    <t>23/8/2545-25/10/2545</t>
  </si>
  <si>
    <t>บมจ.นวกิจประกันภัย</t>
  </si>
  <si>
    <t>บล.ซีมิโก้ จำกัด(มหาชน)</t>
  </si>
  <si>
    <t>เพิ่มศักยภาพทางธุรกิจ และเกิด economy of scale</t>
  </si>
  <si>
    <t>เป็นการทำคำเสนอซื้อแบบหุ้นแลกหุ้นในสัดส่วน TCI 1 หุ้นต่อ NKI 0.795 หุ้น</t>
  </si>
  <si>
    <t>บมจ.กรุงไทยอาหารสัตว์</t>
  </si>
  <si>
    <t>KT</t>
  </si>
  <si>
    <t>บมจจีเอฟพีที</t>
  </si>
  <si>
    <t>บ.ยูไนเต็ดแอ็ดไวซอรี่ เซอร์วิส</t>
  </si>
  <si>
    <t>3/9/2545-5/11/2545</t>
  </si>
  <si>
    <t>เพิกถอนออกจากตลาดหลักทรัพย์</t>
  </si>
  <si>
    <t>6/9/45-17/10/45</t>
  </si>
  <si>
    <t>เพิ่มขีดความสามารถในการแข่งขัน &amp; ขจัด conflict of interest &amp; เพิ่มผลตอบแทนในรูปแบบเงินปันผล</t>
  </si>
  <si>
    <t xml:space="preserve">บมจ. ไทยบริติชซีเคียวริตี้ พริ้นติ้ง </t>
  </si>
  <si>
    <t>TBSP</t>
  </si>
  <si>
    <t>บมจ. เยื่อกระดาษสยาม</t>
  </si>
  <si>
    <t>6,241,784</t>
  </si>
  <si>
    <t>18/9/2545-22/10/2545</t>
  </si>
  <si>
    <t>บมจ.ชลประทานซีเมนต์</t>
  </si>
  <si>
    <t>12/9/2545-14/11/2545</t>
  </si>
  <si>
    <t>บมจ.ปูนซีเมนต์เอเซีย</t>
  </si>
  <si>
    <t>บล.ฟินันซ่า</t>
  </si>
  <si>
    <t>บมจ.กะรัต สุขภัณฑ์</t>
  </si>
  <si>
    <t>KARAT</t>
  </si>
  <si>
    <t>Kohler Co.</t>
  </si>
  <si>
    <t>บล.เมอร์ริล ลินช์ ภัทร จำกัด</t>
  </si>
  <si>
    <t>7/10/2545-11/12/2545</t>
  </si>
  <si>
    <t>บมจ. เอ็น.ที.เอส. สตีล กรุ๊ป</t>
  </si>
  <si>
    <t>NTS</t>
  </si>
  <si>
    <t>16/10/2545-20/11/2545</t>
  </si>
  <si>
    <t>บมจ. มิลเลนเนียม สตีล</t>
  </si>
  <si>
    <t>บริษัท ดีลอยท์ ทู้ช โธมัทสุ รีสรัคเจอริ่ง จำกัด</t>
  </si>
  <si>
    <t>การเสอนขายหลักทรัพย์พร้อมการทำคำเสนอซื้อ</t>
  </si>
  <si>
    <t>เพื่อขอ Delistในครั้งต่อไป</t>
  </si>
  <si>
    <t>บมจ. นิวอิมพีเรียลโฮเต็ล</t>
  </si>
  <si>
    <t>IHG</t>
  </si>
  <si>
    <t>14/10/2545-18/12/2545</t>
  </si>
  <si>
    <t>บ. ที.ซี.ซี. โฮลดิ้ง จำกัด</t>
  </si>
  <si>
    <t>บมจ. ไทยธนาคาร</t>
  </si>
  <si>
    <t>เพื่อ delist</t>
  </si>
  <si>
    <t>หมายเหตุ</t>
  </si>
  <si>
    <t>as of 27/12/2002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</si>
</sst>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_-* #,##0.0_-;\-* #,##0.0_-;_-* &quot;-&quot;??_-;_-@_-"/>
    <numFmt numFmtId="187" formatCode="_-* #,##0_-;\-* #,##0_-;_-* &quot;-&quot;??_-;_-@_-"/>
    <numFmt numFmtId="188" formatCode="0.0"/>
  </numFmts>
  <fonts count="5">
    <font>
      <sz val="14"/>
      <name val="Cordia New"/>
      <family val="0"/>
    </font>
    <font>
      <sz val="12"/>
      <name val="Cordia New"/>
      <family val="2"/>
    </font>
    <font>
      <sz val="20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187" fontId="1" fillId="0" borderId="2" xfId="15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87" fontId="1" fillId="0" borderId="1" xfId="15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 quotePrefix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2" xfId="0" applyFont="1" applyBorder="1" applyAlignment="1" quotePrefix="1">
      <alignment horizontal="left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 quotePrefix="1">
      <alignment horizontal="left" vertical="center" wrapText="1"/>
    </xf>
    <xf numFmtId="43" fontId="0" fillId="0" borderId="0" xfId="15" applyAlignment="1">
      <alignment/>
    </xf>
    <xf numFmtId="187" fontId="1" fillId="0" borderId="1" xfId="15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SheetLayoutView="100" workbookViewId="0" topLeftCell="A1">
      <selection activeCell="A2" sqref="A2:A3"/>
    </sheetView>
  </sheetViews>
  <sheetFormatPr defaultColWidth="9.140625" defaultRowHeight="21.75"/>
  <cols>
    <col min="1" max="1" width="4.8515625" style="4" customWidth="1"/>
    <col min="2" max="2" width="19.00390625" style="4" customWidth="1"/>
    <col min="3" max="3" width="8.7109375" style="16" customWidth="1"/>
    <col min="4" max="4" width="9.140625" style="16" customWidth="1"/>
    <col min="5" max="5" width="19.00390625" style="4" customWidth="1"/>
    <col min="6" max="6" width="20.7109375" style="4" customWidth="1"/>
    <col min="7" max="7" width="16.421875" style="4" customWidth="1"/>
    <col min="8" max="8" width="20.421875" style="4" customWidth="1"/>
    <col min="9" max="9" width="13.28125" style="4" customWidth="1"/>
    <col min="10" max="10" width="6.8515625" style="17" customWidth="1"/>
    <col min="11" max="11" width="16.57421875" style="4" customWidth="1"/>
    <col min="12" max="12" width="7.00390625" style="17" customWidth="1"/>
    <col min="13" max="13" width="8.57421875" style="17" customWidth="1"/>
    <col min="14" max="14" width="8.28125" style="4" customWidth="1"/>
    <col min="15" max="15" width="13.00390625" style="4" customWidth="1"/>
    <col min="16" max="16" width="44.7109375" style="18" customWidth="1"/>
    <col min="17" max="16384" width="9.140625" style="4" customWidth="1"/>
  </cols>
  <sheetData>
    <row r="1" spans="1:16" s="29" customFormat="1" ht="30.75" customHeight="1">
      <c r="A1" s="44" t="s">
        <v>111</v>
      </c>
      <c r="B1" s="44"/>
      <c r="C1" s="30"/>
      <c r="D1" s="30"/>
      <c r="J1" s="31"/>
      <c r="L1" s="31"/>
      <c r="M1" s="31"/>
      <c r="P1" s="32"/>
    </row>
    <row r="2" spans="1:36" ht="65.25" customHeight="1">
      <c r="A2" s="37" t="s">
        <v>12</v>
      </c>
      <c r="B2" s="37" t="s">
        <v>11</v>
      </c>
      <c r="C2" s="37" t="s">
        <v>0</v>
      </c>
      <c r="D2" s="37" t="s">
        <v>1</v>
      </c>
      <c r="E2" s="37" t="s">
        <v>2</v>
      </c>
      <c r="F2" s="37" t="s">
        <v>3</v>
      </c>
      <c r="G2" s="37" t="s">
        <v>4</v>
      </c>
      <c r="H2" s="37" t="s">
        <v>13</v>
      </c>
      <c r="I2" s="35" t="s">
        <v>5</v>
      </c>
      <c r="J2" s="36"/>
      <c r="K2" s="35" t="s">
        <v>6</v>
      </c>
      <c r="L2" s="36"/>
      <c r="M2" s="42" t="s">
        <v>14</v>
      </c>
      <c r="N2" s="37" t="s">
        <v>7</v>
      </c>
      <c r="O2" s="37" t="s">
        <v>8</v>
      </c>
      <c r="P2" s="41" t="s">
        <v>110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8.75">
      <c r="A3" s="38"/>
      <c r="B3" s="38"/>
      <c r="C3" s="38"/>
      <c r="D3" s="38"/>
      <c r="E3" s="38"/>
      <c r="F3" s="38"/>
      <c r="G3" s="38"/>
      <c r="H3" s="38"/>
      <c r="I3" s="33" t="s">
        <v>9</v>
      </c>
      <c r="J3" s="34" t="s">
        <v>10</v>
      </c>
      <c r="K3" s="33" t="s">
        <v>9</v>
      </c>
      <c r="L3" s="34" t="s">
        <v>10</v>
      </c>
      <c r="M3" s="43"/>
      <c r="N3" s="38"/>
      <c r="O3" s="38"/>
      <c r="P3" s="4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78" customHeight="1">
      <c r="A4" s="5">
        <v>1</v>
      </c>
      <c r="B4" s="5" t="s">
        <v>16</v>
      </c>
      <c r="C4" s="2" t="s">
        <v>17</v>
      </c>
      <c r="D4" s="6">
        <v>235543</v>
      </c>
      <c r="E4" s="2" t="s">
        <v>18</v>
      </c>
      <c r="F4" s="5" t="s">
        <v>19</v>
      </c>
      <c r="G4" s="5" t="s">
        <v>20</v>
      </c>
      <c r="H4" s="5" t="s">
        <v>21</v>
      </c>
      <c r="I4" s="10">
        <f>7054410+82969721</f>
        <v>90024131</v>
      </c>
      <c r="J4" s="11">
        <f>69.14+5.88</f>
        <v>75.02</v>
      </c>
      <c r="K4" s="10">
        <f>6737610+36795761</f>
        <v>43533371</v>
      </c>
      <c r="L4" s="11">
        <f>30.66+5.62</f>
        <v>36.28</v>
      </c>
      <c r="M4" s="11">
        <v>61.26</v>
      </c>
      <c r="N4" s="2">
        <v>48</v>
      </c>
      <c r="O4" s="14">
        <f>+N4*K4</f>
        <v>2089601808</v>
      </c>
      <c r="P4" s="5" t="s">
        <v>22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06.5" customHeight="1">
      <c r="A5" s="5">
        <v>2</v>
      </c>
      <c r="B5" s="21" t="s">
        <v>23</v>
      </c>
      <c r="C5" s="22" t="s">
        <v>24</v>
      </c>
      <c r="D5" s="6">
        <v>235578</v>
      </c>
      <c r="E5" s="22" t="s">
        <v>25</v>
      </c>
      <c r="F5" s="21" t="s">
        <v>26</v>
      </c>
      <c r="G5" s="5" t="s">
        <v>27</v>
      </c>
      <c r="H5" s="21" t="s">
        <v>28</v>
      </c>
      <c r="I5" s="10">
        <f>26210043</f>
        <v>26210043</v>
      </c>
      <c r="J5" s="11">
        <v>16.5</v>
      </c>
      <c r="K5" s="10">
        <v>19293725</v>
      </c>
      <c r="L5" s="11">
        <v>12.149</v>
      </c>
      <c r="M5" s="11">
        <v>95.645</v>
      </c>
      <c r="N5" s="2">
        <v>41.3077</v>
      </c>
      <c r="O5" s="14">
        <f aca="true" t="shared" si="0" ref="O5:O20">+N5*K5</f>
        <v>796979404.1824999</v>
      </c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78" customHeight="1">
      <c r="A6" s="23">
        <f>+A5+1</f>
        <v>3</v>
      </c>
      <c r="B6" s="23" t="s">
        <v>29</v>
      </c>
      <c r="C6" s="2" t="s">
        <v>30</v>
      </c>
      <c r="D6" s="6">
        <v>235636</v>
      </c>
      <c r="E6" s="22" t="s">
        <v>31</v>
      </c>
      <c r="F6" s="5" t="s">
        <v>32</v>
      </c>
      <c r="G6" s="5" t="s">
        <v>33</v>
      </c>
      <c r="H6" s="2" t="s">
        <v>103</v>
      </c>
      <c r="I6" s="9">
        <v>75600000</v>
      </c>
      <c r="J6" s="11">
        <v>63</v>
      </c>
      <c r="K6" s="8">
        <v>17395823</v>
      </c>
      <c r="L6" s="11">
        <v>14.5</v>
      </c>
      <c r="M6" s="11">
        <v>51.5</v>
      </c>
      <c r="N6" s="2">
        <v>15</v>
      </c>
      <c r="O6" s="14">
        <f t="shared" si="0"/>
        <v>260937345</v>
      </c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78" customHeight="1">
      <c r="A7" s="23">
        <f aca="true" t="shared" si="1" ref="A7:A13">+A6+1</f>
        <v>4</v>
      </c>
      <c r="B7" s="25" t="s">
        <v>35</v>
      </c>
      <c r="C7" s="22" t="s">
        <v>36</v>
      </c>
      <c r="D7" s="6">
        <v>235667</v>
      </c>
      <c r="E7" s="22" t="s">
        <v>37</v>
      </c>
      <c r="F7" s="21" t="s">
        <v>38</v>
      </c>
      <c r="G7" s="21" t="s">
        <v>39</v>
      </c>
      <c r="H7" s="22" t="s">
        <v>40</v>
      </c>
      <c r="I7" s="9">
        <v>11017109</v>
      </c>
      <c r="J7" s="11">
        <v>31.48</v>
      </c>
      <c r="K7" s="8">
        <v>11017109</v>
      </c>
      <c r="L7" s="11">
        <v>31.48</v>
      </c>
      <c r="M7" s="11">
        <v>55</v>
      </c>
      <c r="N7" s="2">
        <v>17.5</v>
      </c>
      <c r="O7" s="14">
        <f t="shared" si="0"/>
        <v>192799407.5</v>
      </c>
      <c r="P7" s="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78" customHeight="1">
      <c r="A8" s="23">
        <f t="shared" si="1"/>
        <v>5</v>
      </c>
      <c r="B8" s="23" t="s">
        <v>41</v>
      </c>
      <c r="C8" s="2" t="s">
        <v>42</v>
      </c>
      <c r="D8" s="6">
        <v>235671</v>
      </c>
      <c r="E8" s="2" t="s">
        <v>43</v>
      </c>
      <c r="F8" s="21" t="s">
        <v>44</v>
      </c>
      <c r="G8" s="21" t="s">
        <v>44</v>
      </c>
      <c r="H8" s="2" t="s">
        <v>45</v>
      </c>
      <c r="I8" s="8">
        <v>4931195</v>
      </c>
      <c r="J8" s="11">
        <v>19.79</v>
      </c>
      <c r="K8" s="8">
        <v>538399</v>
      </c>
      <c r="L8" s="11">
        <v>2.16</v>
      </c>
      <c r="M8" s="11">
        <v>35.05</v>
      </c>
      <c r="N8" s="2">
        <v>5.002</v>
      </c>
      <c r="O8" s="14">
        <f t="shared" si="0"/>
        <v>2693071.798</v>
      </c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78" customHeight="1">
      <c r="A9" s="23">
        <f t="shared" si="1"/>
        <v>6</v>
      </c>
      <c r="B9" s="23" t="s">
        <v>46</v>
      </c>
      <c r="C9" s="2" t="s">
        <v>47</v>
      </c>
      <c r="D9" s="6">
        <v>235731</v>
      </c>
      <c r="E9" s="2" t="s">
        <v>48</v>
      </c>
      <c r="F9" s="5" t="s">
        <v>49</v>
      </c>
      <c r="G9" s="5" t="s">
        <v>50</v>
      </c>
      <c r="H9" s="2" t="s">
        <v>34</v>
      </c>
      <c r="I9" s="8">
        <v>1384536</v>
      </c>
      <c r="J9" s="11">
        <v>2.17</v>
      </c>
      <c r="K9" s="8">
        <v>841292</v>
      </c>
      <c r="L9" s="11">
        <v>1.32</v>
      </c>
      <c r="M9" s="11">
        <v>99.15</v>
      </c>
      <c r="N9" s="2">
        <v>35</v>
      </c>
      <c r="O9" s="10">
        <f t="shared" si="0"/>
        <v>29445220</v>
      </c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78" customHeight="1">
      <c r="A10" s="23">
        <f t="shared" si="1"/>
        <v>7</v>
      </c>
      <c r="B10" s="23" t="s">
        <v>51</v>
      </c>
      <c r="C10" s="2" t="s">
        <v>52</v>
      </c>
      <c r="D10" s="6">
        <v>235733</v>
      </c>
      <c r="E10" s="2" t="s">
        <v>53</v>
      </c>
      <c r="F10" s="5" t="s">
        <v>54</v>
      </c>
      <c r="G10" s="5" t="s">
        <v>55</v>
      </c>
      <c r="H10" s="12" t="s">
        <v>56</v>
      </c>
      <c r="I10" s="8">
        <v>2130350</v>
      </c>
      <c r="J10" s="11">
        <v>20.29</v>
      </c>
      <c r="K10" s="8">
        <v>2045282</v>
      </c>
      <c r="L10" s="11">
        <v>19.48</v>
      </c>
      <c r="M10" s="11">
        <v>99.19</v>
      </c>
      <c r="N10" s="2">
        <v>237</v>
      </c>
      <c r="O10" s="10">
        <f t="shared" si="0"/>
        <v>484731834</v>
      </c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78" customHeight="1">
      <c r="A11" s="23">
        <v>8</v>
      </c>
      <c r="B11" s="23" t="s">
        <v>57</v>
      </c>
      <c r="C11" s="2" t="s">
        <v>58</v>
      </c>
      <c r="D11" s="6">
        <v>235732</v>
      </c>
      <c r="E11" s="6" t="s">
        <v>48</v>
      </c>
      <c r="F11" s="12" t="s">
        <v>59</v>
      </c>
      <c r="G11" s="5" t="s">
        <v>65</v>
      </c>
      <c r="H11" s="12" t="s">
        <v>66</v>
      </c>
      <c r="I11" s="10">
        <v>21326156</v>
      </c>
      <c r="J11" s="11">
        <v>1.77</v>
      </c>
      <c r="K11" s="10">
        <v>9437154</v>
      </c>
      <c r="L11" s="11">
        <v>0.78</v>
      </c>
      <c r="M11" s="11">
        <v>99.01</v>
      </c>
      <c r="N11" s="2">
        <v>17</v>
      </c>
      <c r="O11" s="14">
        <f t="shared" si="0"/>
        <v>160431618</v>
      </c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78" customHeight="1">
      <c r="A12" s="23">
        <v>9</v>
      </c>
      <c r="B12" s="23" t="s">
        <v>60</v>
      </c>
      <c r="C12" s="2" t="s">
        <v>61</v>
      </c>
      <c r="D12" s="6">
        <v>235737</v>
      </c>
      <c r="E12" s="2" t="s">
        <v>62</v>
      </c>
      <c r="F12" s="5" t="s">
        <v>63</v>
      </c>
      <c r="G12" s="5" t="s">
        <v>64</v>
      </c>
      <c r="H12" s="12" t="s">
        <v>66</v>
      </c>
      <c r="I12" s="8">
        <v>2244200</v>
      </c>
      <c r="J12" s="11">
        <v>11.22</v>
      </c>
      <c r="K12" s="5">
        <v>1413065</v>
      </c>
      <c r="L12" s="11">
        <v>7.07</v>
      </c>
      <c r="M12" s="11">
        <v>42.8</v>
      </c>
      <c r="N12" s="2">
        <v>24</v>
      </c>
      <c r="O12" s="10">
        <f t="shared" si="0"/>
        <v>33913560</v>
      </c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78" customHeight="1">
      <c r="A13" s="23">
        <f t="shared" si="1"/>
        <v>10</v>
      </c>
      <c r="B13" s="23" t="s">
        <v>68</v>
      </c>
      <c r="C13" s="2" t="s">
        <v>69</v>
      </c>
      <c r="D13" s="6">
        <v>235817</v>
      </c>
      <c r="E13" s="2" t="s">
        <v>70</v>
      </c>
      <c r="F13" s="5" t="s">
        <v>71</v>
      </c>
      <c r="G13" s="5" t="s">
        <v>72</v>
      </c>
      <c r="H13" s="7" t="s">
        <v>73</v>
      </c>
      <c r="I13" s="8">
        <v>6000000</v>
      </c>
      <c r="J13" s="11">
        <v>100</v>
      </c>
      <c r="K13" s="8">
        <v>3890982</v>
      </c>
      <c r="L13" s="11">
        <v>64.85</v>
      </c>
      <c r="M13" s="11">
        <v>64.85</v>
      </c>
      <c r="N13" s="2">
        <v>63.18</v>
      </c>
      <c r="O13" s="10">
        <f t="shared" si="0"/>
        <v>245832242.76</v>
      </c>
      <c r="P13" s="5" t="s">
        <v>74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78" customHeight="1">
      <c r="A14" s="23">
        <v>11</v>
      </c>
      <c r="B14" s="23" t="s">
        <v>75</v>
      </c>
      <c r="C14" s="2" t="s">
        <v>76</v>
      </c>
      <c r="D14" s="6">
        <v>235818</v>
      </c>
      <c r="E14" s="2" t="s">
        <v>81</v>
      </c>
      <c r="F14" s="5" t="s">
        <v>77</v>
      </c>
      <c r="G14" s="5" t="s">
        <v>78</v>
      </c>
      <c r="H14" s="5" t="s">
        <v>82</v>
      </c>
      <c r="I14" s="10">
        <v>11890134</v>
      </c>
      <c r="J14" s="11">
        <v>29.73</v>
      </c>
      <c r="K14" s="10">
        <v>10583507</v>
      </c>
      <c r="L14" s="11">
        <v>26.46</v>
      </c>
      <c r="M14" s="11">
        <v>96.73</v>
      </c>
      <c r="N14" s="2">
        <v>15</v>
      </c>
      <c r="O14" s="14">
        <f t="shared" si="0"/>
        <v>158752605</v>
      </c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94.5" customHeight="1">
      <c r="A15" s="23">
        <v>12</v>
      </c>
      <c r="B15" s="23" t="s">
        <v>51</v>
      </c>
      <c r="C15" s="2" t="s">
        <v>52</v>
      </c>
      <c r="D15" s="6">
        <v>235824</v>
      </c>
      <c r="E15" s="2" t="s">
        <v>79</v>
      </c>
      <c r="F15" s="5" t="s">
        <v>54</v>
      </c>
      <c r="G15" s="5" t="s">
        <v>55</v>
      </c>
      <c r="H15" s="12" t="s">
        <v>80</v>
      </c>
      <c r="I15" s="8">
        <v>85068</v>
      </c>
      <c r="J15" s="11">
        <v>0.81</v>
      </c>
      <c r="K15" s="10">
        <v>28595</v>
      </c>
      <c r="L15" s="11">
        <v>0.27</v>
      </c>
      <c r="M15" s="11">
        <v>99.46</v>
      </c>
      <c r="N15" s="2">
        <v>237</v>
      </c>
      <c r="O15" s="14">
        <f t="shared" si="0"/>
        <v>6777015</v>
      </c>
      <c r="P15" s="1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94.5" customHeight="1">
      <c r="A16" s="23">
        <f>+A15+1</f>
        <v>13</v>
      </c>
      <c r="B16" s="24" t="s">
        <v>88</v>
      </c>
      <c r="C16" s="1" t="s">
        <v>30</v>
      </c>
      <c r="D16" s="13">
        <v>235835</v>
      </c>
      <c r="E16" s="1" t="s">
        <v>89</v>
      </c>
      <c r="F16" s="12" t="s">
        <v>90</v>
      </c>
      <c r="G16" s="12" t="s">
        <v>91</v>
      </c>
      <c r="H16" s="12" t="s">
        <v>80</v>
      </c>
      <c r="I16" s="28">
        <v>50399168</v>
      </c>
      <c r="J16" s="15">
        <v>42</v>
      </c>
      <c r="K16" s="14">
        <v>5277565</v>
      </c>
      <c r="L16" s="15">
        <v>4.4</v>
      </c>
      <c r="M16" s="15">
        <v>63.51</v>
      </c>
      <c r="N16" s="1">
        <v>15</v>
      </c>
      <c r="O16" s="14">
        <f t="shared" si="0"/>
        <v>79163475</v>
      </c>
      <c r="P16" s="2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78" customHeight="1">
      <c r="A17" s="23">
        <f>+A16+1</f>
        <v>14</v>
      </c>
      <c r="B17" s="24" t="s">
        <v>83</v>
      </c>
      <c r="C17" s="1" t="s">
        <v>84</v>
      </c>
      <c r="D17" s="13">
        <v>235842</v>
      </c>
      <c r="E17" s="1" t="s">
        <v>87</v>
      </c>
      <c r="F17" s="12" t="s">
        <v>85</v>
      </c>
      <c r="G17" s="12" t="s">
        <v>39</v>
      </c>
      <c r="H17" s="1" t="s">
        <v>28</v>
      </c>
      <c r="I17" s="27" t="s">
        <v>86</v>
      </c>
      <c r="J17" s="15">
        <v>56.74</v>
      </c>
      <c r="K17" s="12">
        <v>664908</v>
      </c>
      <c r="L17" s="15">
        <v>6.04</v>
      </c>
      <c r="M17" s="15">
        <v>49.03</v>
      </c>
      <c r="N17" s="1">
        <v>42.5</v>
      </c>
      <c r="O17" s="14">
        <f t="shared" si="0"/>
        <v>28258590</v>
      </c>
      <c r="P17" s="2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5" customFormat="1" ht="96" customHeight="1">
      <c r="A18" s="23">
        <f aca="true" t="shared" si="2" ref="A18:A25">+A17+1</f>
        <v>15</v>
      </c>
      <c r="B18" s="23" t="s">
        <v>92</v>
      </c>
      <c r="C18" s="2" t="s">
        <v>93</v>
      </c>
      <c r="D18" s="6">
        <v>235849</v>
      </c>
      <c r="E18" s="2" t="s">
        <v>96</v>
      </c>
      <c r="F18" s="5" t="s">
        <v>94</v>
      </c>
      <c r="G18" s="5" t="s">
        <v>95</v>
      </c>
      <c r="H18" s="5" t="s">
        <v>80</v>
      </c>
      <c r="I18" s="10">
        <v>9124335</v>
      </c>
      <c r="J18" s="11">
        <v>19.33</v>
      </c>
      <c r="K18" s="5">
        <v>8890401</v>
      </c>
      <c r="L18" s="11">
        <v>18.84</v>
      </c>
      <c r="M18" s="11">
        <v>99.5</v>
      </c>
      <c r="N18" s="2">
        <v>40.1073</v>
      </c>
      <c r="O18" s="14">
        <f t="shared" si="0"/>
        <v>356569980.0273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5" customFormat="1" ht="96" customHeight="1">
      <c r="A19" s="23">
        <v>16</v>
      </c>
      <c r="B19" s="23" t="s">
        <v>104</v>
      </c>
      <c r="C19" s="2" t="s">
        <v>105</v>
      </c>
      <c r="D19" s="6">
        <v>235867</v>
      </c>
      <c r="E19" s="2" t="s">
        <v>106</v>
      </c>
      <c r="F19" s="5" t="s">
        <v>107</v>
      </c>
      <c r="G19" s="5" t="s">
        <v>108</v>
      </c>
      <c r="H19" s="5" t="s">
        <v>109</v>
      </c>
      <c r="I19" s="10">
        <v>106702880</v>
      </c>
      <c r="J19" s="11">
        <v>53.35</v>
      </c>
      <c r="K19" s="10">
        <v>4326000</v>
      </c>
      <c r="L19" s="11">
        <v>2.16</v>
      </c>
      <c r="M19" s="11">
        <v>48.81</v>
      </c>
      <c r="N19" s="2">
        <v>18</v>
      </c>
      <c r="O19" s="14">
        <f t="shared" si="0"/>
        <v>77868000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5" customFormat="1" ht="78" customHeight="1">
      <c r="A20" s="23">
        <v>17</v>
      </c>
      <c r="B20" s="23" t="s">
        <v>97</v>
      </c>
      <c r="C20" s="2" t="s">
        <v>98</v>
      </c>
      <c r="D20" s="6">
        <v>235870</v>
      </c>
      <c r="E20" s="2" t="s">
        <v>99</v>
      </c>
      <c r="F20" s="5" t="s">
        <v>100</v>
      </c>
      <c r="G20" s="21" t="s">
        <v>101</v>
      </c>
      <c r="H20" s="5" t="s">
        <v>102</v>
      </c>
      <c r="I20" s="10">
        <v>1926180000</v>
      </c>
      <c r="J20" s="11">
        <v>100</v>
      </c>
      <c r="K20" s="10">
        <v>1851609759</v>
      </c>
      <c r="L20" s="11">
        <v>96.29</v>
      </c>
      <c r="M20" s="11">
        <v>96.29</v>
      </c>
      <c r="N20" s="2">
        <v>1.41</v>
      </c>
      <c r="O20" s="14">
        <f t="shared" si="0"/>
        <v>2610769760.19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5" customFormat="1" ht="78" customHeight="1">
      <c r="A21" s="23">
        <f t="shared" si="2"/>
        <v>18</v>
      </c>
      <c r="B21" s="23"/>
      <c r="C21" s="2"/>
      <c r="D21" s="6"/>
      <c r="E21" s="2"/>
      <c r="I21" s="10"/>
      <c r="J21" s="11"/>
      <c r="L21" s="11"/>
      <c r="M21" s="11"/>
      <c r="N21" s="2"/>
      <c r="O21" s="1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5" customFormat="1" ht="78" customHeight="1">
      <c r="A22" s="23">
        <f t="shared" si="2"/>
        <v>19</v>
      </c>
      <c r="B22" s="23"/>
      <c r="C22" s="2"/>
      <c r="D22" s="6"/>
      <c r="E22" s="2"/>
      <c r="I22" s="10"/>
      <c r="J22" s="11"/>
      <c r="L22" s="11"/>
      <c r="M22" s="11"/>
      <c r="N22" s="2"/>
      <c r="O22" s="1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5" customFormat="1" ht="78" customHeight="1">
      <c r="A23" s="23">
        <f t="shared" si="2"/>
        <v>20</v>
      </c>
      <c r="B23" s="23"/>
      <c r="C23" s="2"/>
      <c r="D23" s="6"/>
      <c r="E23" s="2"/>
      <c r="I23" s="10"/>
      <c r="J23" s="11"/>
      <c r="L23" s="11"/>
      <c r="M23" s="11"/>
      <c r="N23" s="2"/>
      <c r="O23" s="1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5" customFormat="1" ht="78" customHeight="1">
      <c r="A24" s="23">
        <f t="shared" si="2"/>
        <v>21</v>
      </c>
      <c r="B24" s="23"/>
      <c r="C24" s="2"/>
      <c r="D24" s="6"/>
      <c r="E24" s="2"/>
      <c r="I24" s="10"/>
      <c r="J24" s="11"/>
      <c r="L24" s="11"/>
      <c r="M24" s="11"/>
      <c r="N24" s="2"/>
      <c r="O24" s="1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5" customFormat="1" ht="78" customHeight="1">
      <c r="A25" s="23">
        <f t="shared" si="2"/>
        <v>22</v>
      </c>
      <c r="B25" s="23"/>
      <c r="C25" s="2"/>
      <c r="D25" s="6"/>
      <c r="E25" s="2"/>
      <c r="I25" s="10"/>
      <c r="J25" s="11"/>
      <c r="L25" s="11"/>
      <c r="M25" s="11"/>
      <c r="N25" s="2"/>
      <c r="O25" s="1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5" customFormat="1" ht="78" customHeight="1">
      <c r="A26" s="23">
        <v>21</v>
      </c>
      <c r="B26" s="25"/>
      <c r="C26" s="22"/>
      <c r="D26" s="6"/>
      <c r="E26" s="22"/>
      <c r="F26" s="21"/>
      <c r="H26" s="21"/>
      <c r="I26" s="10"/>
      <c r="J26" s="11"/>
      <c r="L26" s="11"/>
      <c r="M26" s="11"/>
      <c r="N26" s="2"/>
      <c r="O26" s="1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5" customFormat="1" ht="78" customHeight="1">
      <c r="A27" s="39" t="s">
        <v>15</v>
      </c>
      <c r="B27" s="40"/>
      <c r="C27" s="2"/>
      <c r="D27" s="2"/>
      <c r="E27" s="2"/>
      <c r="J27" s="11"/>
      <c r="L27" s="11"/>
      <c r="M27" s="11"/>
      <c r="N27" s="2"/>
      <c r="O27" s="14">
        <f>SUM(O4:O26)</f>
        <v>7615524936.4578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5:36" ht="78" customHeight="1">
      <c r="E28" s="16"/>
      <c r="N28" s="16"/>
      <c r="O28" s="14">
        <f aca="true" t="shared" si="3" ref="O28:O33">+N28*K28</f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5:36" ht="78" customHeight="1">
      <c r="E29" s="16"/>
      <c r="N29" s="16"/>
      <c r="O29" s="14">
        <f t="shared" si="3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5:36" ht="78" customHeight="1">
      <c r="E30" s="16"/>
      <c r="N30" s="16"/>
      <c r="O30" s="14">
        <f t="shared" si="3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5:36" ht="78" customHeight="1">
      <c r="E31" s="16"/>
      <c r="N31" s="16"/>
      <c r="O31" s="14">
        <f t="shared" si="3"/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4:36" ht="78" customHeight="1">
      <c r="N32" s="16"/>
      <c r="O32" s="14">
        <f t="shared" si="3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4:36" ht="78" customHeight="1">
      <c r="N33" s="16"/>
      <c r="O33" s="14">
        <f t="shared" si="3"/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5:36" ht="78" customHeight="1">
      <c r="O34" s="1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5:36" ht="78" customHeight="1">
      <c r="O35" s="1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5:36" ht="78" customHeight="1">
      <c r="O36" s="1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7:36" ht="78" customHeight="1"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7:36" ht="78" customHeight="1"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7:36" ht="78" customHeight="1"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7:36" ht="78" customHeight="1"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7:36" ht="78" customHeight="1"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7:36" ht="78" customHeight="1"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7:36" ht="78" customHeight="1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ht="78" customHeight="1"/>
    <row r="45" ht="78" customHeight="1"/>
    <row r="46" ht="78" customHeight="1"/>
    <row r="47" ht="78" customHeight="1"/>
    <row r="48" ht="78" customHeight="1"/>
    <row r="49" ht="78" customHeight="1"/>
    <row r="50" ht="78" customHeight="1"/>
    <row r="51" ht="78" customHeight="1"/>
    <row r="52" ht="78" customHeight="1"/>
    <row r="53" ht="78" customHeight="1"/>
    <row r="54" ht="78" customHeight="1"/>
    <row r="55" ht="78" customHeight="1"/>
    <row r="56" ht="78" customHeight="1"/>
    <row r="57" ht="78" customHeight="1"/>
    <row r="58" ht="78" customHeight="1"/>
    <row r="59" ht="78" customHeight="1"/>
    <row r="60" ht="78" customHeight="1"/>
    <row r="61" ht="78" customHeight="1"/>
    <row r="62" ht="78" customHeight="1"/>
    <row r="63" ht="78" customHeight="1"/>
    <row r="64" ht="78" customHeight="1"/>
    <row r="65" ht="78" customHeight="1"/>
    <row r="66" ht="78" customHeight="1"/>
    <row r="67" ht="78" customHeight="1"/>
    <row r="68" ht="78" customHeight="1"/>
    <row r="69" ht="78" customHeight="1"/>
    <row r="70" ht="78" customHeight="1"/>
    <row r="71" ht="78" customHeight="1"/>
    <row r="72" ht="78" customHeight="1"/>
    <row r="73" ht="78" customHeight="1"/>
    <row r="74" ht="78" customHeight="1"/>
    <row r="75" ht="78" customHeight="1"/>
    <row r="76" ht="78" customHeight="1"/>
    <row r="77" ht="78" customHeight="1"/>
    <row r="78" ht="78" customHeight="1"/>
    <row r="79" ht="78" customHeight="1"/>
    <row r="80" ht="78" customHeight="1"/>
    <row r="81" ht="78" customHeight="1"/>
    <row r="82" ht="78" customHeight="1"/>
    <row r="83" ht="78" customHeight="1"/>
    <row r="84" ht="78" customHeight="1"/>
    <row r="85" ht="78" customHeight="1"/>
    <row r="86" ht="78" customHeight="1"/>
    <row r="87" ht="78" customHeight="1"/>
    <row r="88" ht="78" customHeight="1"/>
    <row r="89" ht="78" customHeight="1"/>
    <row r="90" ht="78" customHeight="1"/>
    <row r="91" ht="78" customHeight="1"/>
  </sheetData>
  <mergeCells count="16">
    <mergeCell ref="A1:B1"/>
    <mergeCell ref="P2:P3"/>
    <mergeCell ref="A2:A3"/>
    <mergeCell ref="C2:C3"/>
    <mergeCell ref="M2:M3"/>
    <mergeCell ref="N2:N3"/>
    <mergeCell ref="H2:H3"/>
    <mergeCell ref="O2:O3"/>
    <mergeCell ref="B2:B3"/>
    <mergeCell ref="I2:J2"/>
    <mergeCell ref="K2:L2"/>
    <mergeCell ref="F2:F3"/>
    <mergeCell ref="G2:G3"/>
    <mergeCell ref="A27:B27"/>
    <mergeCell ref="D2:D3"/>
    <mergeCell ref="E2:E3"/>
  </mergeCells>
  <printOptions/>
  <pageMargins left="0.2755905511811024" right="0.2755905511811024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1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2" sqref="A2"/>
    </sheetView>
  </sheetViews>
  <sheetFormatPr defaultColWidth="9.140625" defaultRowHeight="21.75"/>
  <cols>
    <col min="2" max="2" width="16.00390625" style="26" bestFit="1" customWidth="1"/>
    <col min="3" max="3" width="17.421875" style="26" customWidth="1"/>
  </cols>
  <sheetData>
    <row r="1" ht="21.75">
      <c r="A1" t="s">
        <v>67</v>
      </c>
    </row>
    <row r="2" spans="1:3" ht="21.75">
      <c r="A2" t="s">
        <v>30</v>
      </c>
      <c r="B2" s="26">
        <f>+Sheet1!I6*Sheet1!N6</f>
        <v>1134000000</v>
      </c>
      <c r="C2" s="26">
        <f>+Sheet1!O6</f>
        <v>260937345</v>
      </c>
    </row>
    <row r="3" spans="1:3" ht="21.75">
      <c r="A3" t="s">
        <v>36</v>
      </c>
      <c r="B3" s="26">
        <f>+Sheet1!I7*Sheet1!N7</f>
        <v>192799407.5</v>
      </c>
      <c r="C3" s="26">
        <f>+Sheet1!O7</f>
        <v>192799407.5</v>
      </c>
    </row>
    <row r="4" spans="1:3" ht="21.75">
      <c r="A4" t="s">
        <v>52</v>
      </c>
      <c r="B4" s="26">
        <f>+Sheet1!I10*Sheet1!N10</f>
        <v>504892950</v>
      </c>
      <c r="C4" s="26">
        <f>+Sheet1!O10</f>
        <v>484731834</v>
      </c>
    </row>
    <row r="5" spans="1:3" ht="21.75">
      <c r="A5" t="s">
        <v>42</v>
      </c>
      <c r="B5" s="26">
        <f>+Sheet1!I8*Sheet1!N8</f>
        <v>24665837.39</v>
      </c>
      <c r="C5" s="26">
        <f>+Sheet1!O8</f>
        <v>2693071.798</v>
      </c>
    </row>
    <row r="6" spans="2:3" ht="21.75">
      <c r="B6" s="26">
        <f>SUM(B2:B5)</f>
        <v>1856358194.89</v>
      </c>
      <c r="C6" s="26">
        <f>SUM(C2:C5)</f>
        <v>941161658.298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81010xxx</dc:creator>
  <cp:keywords/>
  <dc:description/>
  <cp:lastModifiedBy>User</cp:lastModifiedBy>
  <cp:lastPrinted>2002-01-02T04:53:21Z</cp:lastPrinted>
  <dcterms:created xsi:type="dcterms:W3CDTF">2001-07-11T08:59:26Z</dcterms:created>
  <dcterms:modified xsi:type="dcterms:W3CDTF">2002-12-24T03:25:46Z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172600.000000000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ntentTypeId">
    <vt:lpwstr>0x0101002D6A6042227C5B4B8B2A54225E5B15FC</vt:lpwstr>
  </property>
  <property fmtid="{D5CDD505-2E9C-101B-9397-08002B2CF9AE}" pid="9" name="PublishingContact">
    <vt:lpwstr/>
  </property>
  <property fmtid="{D5CDD505-2E9C-101B-9397-08002B2CF9AE}" pid="10" name="PublishingRollupImage">
    <vt:lpwstr/>
  </property>
  <property fmtid="{D5CDD505-2E9C-101B-9397-08002B2CF9AE}" pid="11" name="Audience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Comments">
    <vt:lpwstr/>
  </property>
  <property fmtid="{D5CDD505-2E9C-101B-9397-08002B2CF9AE}" pid="17" name="PublishingContactEmail">
    <vt:lpwstr/>
  </property>
  <property fmtid="{D5CDD505-2E9C-101B-9397-08002B2CF9AE}" pid="18" name="PublishingPageLayout">
    <vt:lpwstr/>
  </property>
  <property fmtid="{D5CDD505-2E9C-101B-9397-08002B2CF9AE}" pid="19" name="PublishingPageContent">
    <vt:lpwstr/>
  </property>
  <property fmtid="{D5CDD505-2E9C-101B-9397-08002B2CF9AE}" pid="20" name="Contact21">
    <vt:lpwstr/>
  </property>
  <property fmtid="{D5CDD505-2E9C-101B-9397-08002B2CF9AE}" pid="21" name="PublishingPageImage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Contact10">
    <vt:lpwstr/>
  </property>
  <property fmtid="{D5CDD505-2E9C-101B-9397-08002B2CF9AE}" pid="25" name="UpdateDate">
    <vt:lpwstr/>
  </property>
  <property fmtid="{D5CDD505-2E9C-101B-9397-08002B2CF9AE}" pid="26" name="Contact30">
    <vt:lpwstr/>
  </property>
  <property fmtid="{D5CDD505-2E9C-101B-9397-08002B2CF9AE}" pid="27" name="display_urn:schemas-microsoft-com:office:office#Editor">
    <vt:lpwstr>System Account</vt:lpwstr>
  </property>
  <property fmtid="{D5CDD505-2E9C-101B-9397-08002B2CF9AE}" pid="28" name="display_urn:schemas-microsoft-com:office:office#Author">
    <vt:lpwstr>System Account</vt:lpwstr>
  </property>
</Properties>
</file>