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450" windowWidth="12120" windowHeight="9090" activeTab="0"/>
  </bookViews>
  <sheets>
    <sheet name="ปี 48" sheetId="1" r:id="rId1"/>
  </sheets>
  <definedNames>
    <definedName name="_xlnm.Print_Area" localSheetId="0">'ปี 48'!$A$2:$R$66</definedName>
  </definedNames>
  <calcPr fullCalcOnLoad="1"/>
</workbook>
</file>

<file path=xl/sharedStrings.xml><?xml version="1.0" encoding="utf-8"?>
<sst xmlns="http://schemas.openxmlformats.org/spreadsheetml/2006/main" count="139" uniqueCount="114">
  <si>
    <t>เนื่องจากได้หุ้นจาก GMMM คิดเป็นร้อยละ 12.4</t>
  </si>
  <si>
    <t>ธ. ยูโอบี รัตนสิน จำกัด (มหาชน)</t>
  </si>
  <si>
    <t>UOBR</t>
  </si>
  <si>
    <t>ธ. ยูไนเต็ด โอเวอร์ซีส์ จำกัด</t>
  </si>
  <si>
    <t>บ. เซจแคปปิตอล จำกัด</t>
  </si>
  <si>
    <t>บมจ. แอลแคนแพ็คเกจจิ้ง สตรองแพ็ค</t>
  </si>
  <si>
    <t>APSP</t>
  </si>
  <si>
    <t xml:space="preserve">บจ. แสงเทียน โฮงดิ้ง </t>
  </si>
  <si>
    <t xml:space="preserve">บจ. แอดไวเซอรี่ พลัส </t>
  </si>
  <si>
    <t>บมจ. มติชน</t>
  </si>
  <si>
    <t>MATI</t>
  </si>
  <si>
    <t>บล. กิมเอง จำกัด (มหาชน)</t>
  </si>
  <si>
    <t>ขยายธุรกิจให้ครบวงจร</t>
  </si>
  <si>
    <t>ประกาศปฏิเสธหลังจากยื่นแบบ 247-3</t>
  </si>
  <si>
    <t>นายขรรค์ชัย  บุนปาน</t>
  </si>
  <si>
    <t>บล. กรุงศรีอยุธยา</t>
  </si>
  <si>
    <t xml:space="preserve">บ. ไทย เอเลเวเตอร์ส แอนด์ เอสคาเลเตอร์ส จำกัด </t>
  </si>
  <si>
    <t>delist</t>
  </si>
  <si>
    <t>ชื่อย่อหลักทรัพย์</t>
  </si>
  <si>
    <t>วันที่ยื่นคำเสนอซื้อเป็นทางการ</t>
  </si>
  <si>
    <t>ช่วงเวลาทำคำเสนอซื้อ</t>
  </si>
  <si>
    <t>ผู้ทำคำเสนอซื้อ</t>
  </si>
  <si>
    <t>ผู้จัดเตรียมคำเสนอซื้อ</t>
  </si>
  <si>
    <t>จำนวนหุ้นในคำเสนอซื้อ</t>
  </si>
  <si>
    <t>จำนวนหุ้นที่เกิดรายการ</t>
  </si>
  <si>
    <t>ราคาหุ้นละ (บาท)</t>
  </si>
  <si>
    <t>หุ้น</t>
  </si>
  <si>
    <t>%</t>
  </si>
  <si>
    <t>ชื่อหลักทรัพย์</t>
  </si>
  <si>
    <t>ที่</t>
  </si>
  <si>
    <t>วัตถุประสงค์การทำคำเสนอซื้อ</t>
  </si>
  <si>
    <t>สัดส่วนที่ถือหลังการทำคำเสนอซื้อ (%)</t>
  </si>
  <si>
    <t>Total</t>
  </si>
  <si>
    <t>INLIFE</t>
  </si>
  <si>
    <t>หมายเหตุ</t>
  </si>
  <si>
    <t xml:space="preserve">มูลค่าคำเสนอซื้อ (บาท) </t>
  </si>
  <si>
    <t>มูลค่าที่ตอบรับคำเสนอซื้อ (บาท)</t>
  </si>
  <si>
    <t>ตั้งแต่</t>
  </si>
  <si>
    <t>ถึง</t>
  </si>
  <si>
    <t>ทำคำเสนอซื้อในนามกลุ่มคุณสุลัดดา</t>
  </si>
  <si>
    <t>เพิกถอนหลักทรัพย์</t>
  </si>
  <si>
    <t>ทำคำเสนอซื้อพร้อมออกหลักทรัพย์ใหม่ตามประกาศคณะกรรมการ ก.ล.ต. ที่ กจ. 6/2543 มูลค่าของรายการใช้ราคาปิด AST ณ 4/19/2547 มาคำนวณ</t>
  </si>
  <si>
    <t xml:space="preserve"> มูลค่าของรายการใช้ราคาปิด TMB ณ 6/25/2547 มาคำนวณ</t>
  </si>
  <si>
    <t>u</t>
  </si>
  <si>
    <t>มูลค่าคำนวณจากราคาปิด MAJOR ณ วันปิด tender    ซึ่งเท่ากับ 13 บาท</t>
  </si>
  <si>
    <t>นับรวมสัดส่วนที บ. ทุนลดาวัลย์ถือ TPC ด้วย</t>
  </si>
  <si>
    <t xml:space="preserve">ได้รับผ่อนผันให้ขยายระยะเวลาทำคำเสนอซื้อเกิน 45 วันทำการ จาก takeover panel เนื่องจากการทำ tender เพื่อ delist ซึ่งเป็นเวลาที่ทับซ้อนกับ mandatory tender offer </t>
  </si>
  <si>
    <t>บมจ.เครื่องสุขภัณฑ์อเมริกันแสตนดาร์ด</t>
  </si>
  <si>
    <t>ASTL</t>
  </si>
  <si>
    <t>American Standard Inc.</t>
  </si>
  <si>
    <t>บล. ทิสโก้</t>
  </si>
  <si>
    <t>บมจ.เค.อาร์. พรีซิชั่น</t>
  </si>
  <si>
    <t>KRP</t>
  </si>
  <si>
    <t>Magnecomp International Limited</t>
  </si>
  <si>
    <t>บล.กิมเอ็ง</t>
  </si>
  <si>
    <t>Mandatory</t>
  </si>
  <si>
    <t>บริษัท โรงแรมราชดำริ จำกัด (มหาขน)</t>
  </si>
  <si>
    <t>RHC</t>
  </si>
  <si>
    <t>บจ. รอยัลการ์เด้น โฮเทล แมเน็จเม้นท์</t>
  </si>
  <si>
    <t>บล.ยูไนเต็ด</t>
  </si>
  <si>
    <t>ธนาคารไทยพาณิชย์ จำกัด (มหาชน)</t>
  </si>
  <si>
    <t>บมจ. สยามพาณิชย์ลีสซิ่ง</t>
  </si>
  <si>
    <t>SPL</t>
  </si>
  <si>
    <t xml:space="preserve">บล.ไทยพาณิชย์ </t>
  </si>
  <si>
    <t xml:space="preserve">Mandatory </t>
  </si>
  <si>
    <t>บ. โอคิวซี (ประเทศไทย) จำกัด</t>
  </si>
  <si>
    <t>บล. ฟินันซ่า</t>
  </si>
  <si>
    <t>Mandatory และ delist</t>
  </si>
  <si>
    <t>บมจ. อีสเทอร์นสตาร์ เรียลเอสเตท</t>
  </si>
  <si>
    <t>ESTAR</t>
  </si>
  <si>
    <t>บ. ซันไรส์ อีคิวตี้ จำกัด</t>
  </si>
  <si>
    <t>บ.เพลินจิต แอ็ดไวเซอรี่</t>
  </si>
  <si>
    <t>หุ้นสามัญ2,027,213,293</t>
  </si>
  <si>
    <t>warrant 690,189,286</t>
  </si>
  <si>
    <t>90.83 รวมกับบุคคลในกลุ่มเดียวกัน</t>
  </si>
  <si>
    <t>บมจ. ไทยลิฟท์อินดัสตรีส์</t>
  </si>
  <si>
    <t>TLI</t>
  </si>
  <si>
    <t>บ. ไทย เอเลเวเตอร์ส แอนด์ เอสคาเลเตอร์ส จำกัด และ Kone Holland B.V.</t>
  </si>
  <si>
    <t>บ. ไทยสแตรทีจิค แคปปิตอล</t>
  </si>
  <si>
    <t>บมจ. อินเตอร์ไลฟ์ จอห์นแฮนคอค</t>
  </si>
  <si>
    <t>ธ. สแตนดาร์ดชาร์เตอร์นครธน</t>
  </si>
  <si>
    <t>SCNB</t>
  </si>
  <si>
    <t>ธ. สแตนดาร์ดชาร์เตอร์</t>
  </si>
  <si>
    <t>บล.ธนชาติ</t>
  </si>
  <si>
    <t>ขยายธุรกิจและเสริมสร้างความแข็งแกร่ง</t>
  </si>
  <si>
    <t>บมจ. อกริเพียว โฮลดิ้งส์</t>
  </si>
  <si>
    <t>APURE</t>
  </si>
  <si>
    <t>นายภูมิพัฒน์ ธนาวรพิทักษ์</t>
  </si>
  <si>
    <t>บจ.บางกอก ซิตี้ แอดไวเซอรี่</t>
  </si>
  <si>
    <t>บง.บุคคลัภย์</t>
  </si>
  <si>
    <t>BC</t>
  </si>
  <si>
    <t>บค.แลนด์ แอนด์ เฮ้าส์</t>
  </si>
  <si>
    <t>บจ.ยูไนเต็ด แอ็ดไวเซอรี่</t>
  </si>
  <si>
    <t>ควบรวมเพื่อจัดตั้งธ.พาณิชย์เพื่อรายย่อย</t>
  </si>
  <si>
    <t xml:space="preserve">บมจ. จีอ็มเอ็ม มีเดีย และ
นายไพบูลย์ </t>
  </si>
  <si>
    <t>บมจ. วาไทยอุตสาหกรรม</t>
  </si>
  <si>
    <t>HT</t>
  </si>
  <si>
    <t>บ. ไพร์ม ไทม์ จำกัด</t>
  </si>
  <si>
    <t>บล. เอเซีย พลัส</t>
  </si>
  <si>
    <t>เพื่อประโยชน์ในการดำเนินธุรกิจร่วมกัน</t>
  </si>
  <si>
    <t>บมจ. ยูไนเต็ดคอมมูนิเกชั่น อินดัสตรี</t>
  </si>
  <si>
    <t>UCOM</t>
  </si>
  <si>
    <t>บ. ไทย เทลโค โฮลดิ้งส์</t>
  </si>
  <si>
    <t>สนใจลงทุนธุรกิจของ UCOM เนื่องจากเห็นศักยภาพในการเติบโตของตลาดโทรคมนาคม</t>
  </si>
  <si>
    <t>บมจ.ประสิทธิ์พัฒนา</t>
  </si>
  <si>
    <t>PYT</t>
  </si>
  <si>
    <t>นายวิชัย ทองแตง</t>
  </si>
  <si>
    <t>บล.ซิมิโก้</t>
  </si>
  <si>
    <t>บมจ. ทรัพย์ศรีไทยคลังสินค้า</t>
  </si>
  <si>
    <t>SST</t>
  </si>
  <si>
    <t>นายศุภสิทธิ์  สุขะนินทร์</t>
  </si>
  <si>
    <t>บล. เอเชีย พลัส</t>
  </si>
  <si>
    <t xml:space="preserve">เป็นกิจการที่มีรายได้มั่นคง มีแนวโน้มการเติบโตดี  </t>
  </si>
  <si>
    <t xml:space="preserve"> -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</si>
</sst>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* #,##0.0000_-;\-* #,##0.0000_-;_-* &quot;-&quot;????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-409]dddd\,\ mmmm\ dd\,\ yyyy"/>
    <numFmt numFmtId="207" formatCode="[$-409]h:mm:ss\ AM/PM"/>
    <numFmt numFmtId="208" formatCode="_-* #,##0.0_-;\-* #,##0.0_-;_-* &quot;-&quot;?_-;_-@_-"/>
    <numFmt numFmtId="209" formatCode="mmm\-yyyy"/>
    <numFmt numFmtId="210" formatCode="0.0000"/>
  </numFmts>
  <fonts count="7">
    <font>
      <sz val="14"/>
      <name val="Cordia New"/>
      <family val="0"/>
    </font>
    <font>
      <sz val="12"/>
      <name val="Cordia New"/>
      <family val="2"/>
    </font>
    <font>
      <b/>
      <sz val="20"/>
      <name val="Cordia New"/>
      <family val="2"/>
    </font>
    <font>
      <b/>
      <sz val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color indexed="23"/>
      <name val="Cordia Ne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 wrapText="1"/>
    </xf>
    <xf numFmtId="200" fontId="1" fillId="0" borderId="2" xfId="15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00" fontId="1" fillId="0" borderId="1" xfId="15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 quotePrefix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1" fillId="0" borderId="1" xfId="15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200" fontId="1" fillId="0" borderId="1" xfId="15" applyNumberFormat="1" applyFont="1" applyBorder="1" applyAlignment="1">
      <alignment horizontal="center" vertical="center" wrapText="1"/>
    </xf>
    <xf numFmtId="200" fontId="1" fillId="0" borderId="2" xfId="15" applyNumberFormat="1" applyFont="1" applyBorder="1" applyAlignment="1" quotePrefix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 quotePrefix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1" fillId="0" borderId="2" xfId="15" applyFont="1" applyBorder="1" applyAlignment="1">
      <alignment vertical="center" wrapText="1"/>
    </xf>
    <xf numFmtId="200" fontId="1" fillId="0" borderId="0" xfId="0" applyNumberFormat="1" applyFont="1" applyBorder="1" applyAlignment="1">
      <alignment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200" fontId="1" fillId="0" borderId="2" xfId="15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 wrapText="1"/>
    </xf>
    <xf numFmtId="200" fontId="1" fillId="0" borderId="1" xfId="15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00" fontId="1" fillId="0" borderId="1" xfId="15" applyNumberFormat="1" applyFont="1" applyBorder="1" applyAlignment="1">
      <alignment horizontal="right" vertical="center" wrapText="1"/>
    </xf>
    <xf numFmtId="200" fontId="1" fillId="0" borderId="4" xfId="15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00" fontId="1" fillId="0" borderId="6" xfId="15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3" fontId="1" fillId="0" borderId="6" xfId="15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3" fontId="1" fillId="0" borderId="1" xfId="15" applyFont="1" applyBorder="1" applyAlignment="1">
      <alignment horizontal="center" vertical="center" wrapText="1"/>
    </xf>
    <xf numFmtId="43" fontId="1" fillId="0" borderId="4" xfId="15" applyFont="1" applyBorder="1" applyAlignment="1">
      <alignment horizontal="center" vertical="center" wrapText="1"/>
    </xf>
    <xf numFmtId="200" fontId="1" fillId="0" borderId="1" xfId="15" applyNumberFormat="1" applyFont="1" applyBorder="1" applyAlignment="1">
      <alignment horizontal="center" vertical="center" wrapText="1"/>
    </xf>
    <xf numFmtId="200" fontId="1" fillId="0" borderId="4" xfId="15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1" fillId="0" borderId="2" xfId="15" applyFont="1" applyBorder="1" applyAlignment="1">
      <alignment horizontal="center" vertical="center" wrapText="1"/>
    </xf>
    <xf numFmtId="200" fontId="1" fillId="0" borderId="1" xfId="0" applyNumberFormat="1" applyFont="1" applyFill="1" applyBorder="1" applyAlignment="1">
      <alignment horizontal="right" vertical="center" wrapText="1"/>
    </xf>
    <xf numFmtId="14" fontId="1" fillId="0" borderId="2" xfId="0" applyNumberFormat="1" applyFont="1" applyFill="1" applyBorder="1" applyAlignment="1" quotePrefix="1">
      <alignment horizontal="center" vertical="center" wrapText="1"/>
    </xf>
    <xf numFmtId="3" fontId="1" fillId="0" borderId="2" xfId="0" applyNumberFormat="1" applyFont="1" applyFill="1" applyBorder="1" applyAlignment="1">
      <alignment vertical="center" wrapText="1"/>
    </xf>
    <xf numFmtId="200" fontId="1" fillId="0" borderId="1" xfId="0" applyNumberFormat="1" applyFont="1" applyFill="1" applyBorder="1" applyAlignment="1">
      <alignment horizontal="center" vertical="center" wrapText="1"/>
    </xf>
    <xf numFmtId="210" fontId="1" fillId="0" borderId="2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3" fontId="1" fillId="0" borderId="7" xfId="0" applyNumberFormat="1" applyFont="1" applyBorder="1" applyAlignment="1">
      <alignment horizontal="right" vertical="center" wrapText="1"/>
    </xf>
    <xf numFmtId="200" fontId="1" fillId="0" borderId="7" xfId="15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200" fontId="6" fillId="0" borderId="2" xfId="15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00" fontId="6" fillId="0" borderId="1" xfId="0" applyNumberFormat="1" applyFont="1" applyBorder="1" applyAlignment="1">
      <alignment horizontal="center" vertical="center" wrapText="1"/>
    </xf>
    <xf numFmtId="200" fontId="6" fillId="0" borderId="1" xfId="15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14</xdr:row>
      <xdr:rowOff>0</xdr:rowOff>
    </xdr:from>
    <xdr:to>
      <xdr:col>9</xdr:col>
      <xdr:colOff>857250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67875" y="9505950"/>
          <a:ext cx="828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warrant</a:t>
          </a:r>
        </a:p>
      </xdr:txBody>
    </xdr:sp>
    <xdr:clientData/>
  </xdr:twoCellAnchor>
  <xdr:twoCellAnchor>
    <xdr:from>
      <xdr:col>9</xdr:col>
      <xdr:colOff>28575</xdr:colOff>
      <xdr:row>15</xdr:row>
      <xdr:rowOff>85725</xdr:rowOff>
    </xdr:from>
    <xdr:to>
      <xdr:col>9</xdr:col>
      <xdr:colOff>857250</xdr:colOff>
      <xdr:row>15</xdr:row>
      <xdr:rowOff>333375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67875" y="10067925"/>
          <a:ext cx="828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Preferred </a:t>
          </a:r>
        </a:p>
      </xdr:txBody>
    </xdr:sp>
    <xdr:clientData/>
  </xdr:twoCellAnchor>
  <xdr:twoCellAnchor>
    <xdr:from>
      <xdr:col>9</xdr:col>
      <xdr:colOff>28575</xdr:colOff>
      <xdr:row>12</xdr:row>
      <xdr:rowOff>9525</xdr:rowOff>
    </xdr:from>
    <xdr:to>
      <xdr:col>9</xdr:col>
      <xdr:colOff>857250</xdr:colOff>
      <xdr:row>12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667875" y="9105900"/>
          <a:ext cx="828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warrant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SheetLayoutView="100" workbookViewId="0" topLeftCell="A2">
      <pane xSplit="3" ySplit="2" topLeftCell="H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A26" sqref="A26:O26"/>
    </sheetView>
  </sheetViews>
  <sheetFormatPr defaultColWidth="9.140625" defaultRowHeight="21.75"/>
  <cols>
    <col min="1" max="1" width="4.8515625" style="4" customWidth="1"/>
    <col min="2" max="2" width="25.421875" style="75" customWidth="1"/>
    <col min="3" max="3" width="8.7109375" style="14" customWidth="1"/>
    <col min="4" max="4" width="9.140625" style="14" customWidth="1"/>
    <col min="5" max="5" width="13.421875" style="14" customWidth="1"/>
    <col min="6" max="6" width="13.57421875" style="4" customWidth="1"/>
    <col min="7" max="7" width="32.57421875" style="75" customWidth="1"/>
    <col min="8" max="8" width="16.421875" style="4" customWidth="1"/>
    <col min="9" max="9" width="20.421875" style="4" customWidth="1"/>
    <col min="10" max="10" width="13.28125" style="4" customWidth="1"/>
    <col min="11" max="11" width="6.8515625" style="15" customWidth="1"/>
    <col min="12" max="12" width="16.57421875" style="4" customWidth="1"/>
    <col min="13" max="13" width="7.00390625" style="15" customWidth="1"/>
    <col min="14" max="14" width="8.57421875" style="15" customWidth="1"/>
    <col min="15" max="15" width="14.00390625" style="4" customWidth="1"/>
    <col min="16" max="16" width="15.7109375" style="4" customWidth="1"/>
    <col min="17" max="17" width="13.00390625" style="4" customWidth="1"/>
    <col min="18" max="18" width="44.7109375" style="16" hidden="1" customWidth="1"/>
    <col min="19" max="19" width="20.00390625" style="4" customWidth="1"/>
    <col min="20" max="20" width="13.7109375" style="4" customWidth="1"/>
    <col min="21" max="16384" width="9.140625" style="4" customWidth="1"/>
  </cols>
  <sheetData>
    <row r="1" spans="1:18" s="21" customFormat="1" ht="30.75" customHeight="1">
      <c r="A1" s="95" t="s">
        <v>43</v>
      </c>
      <c r="B1" s="95"/>
      <c r="C1" s="22"/>
      <c r="D1" s="22"/>
      <c r="E1" s="22"/>
      <c r="G1" s="76"/>
      <c r="K1" s="23"/>
      <c r="M1" s="23"/>
      <c r="N1" s="23"/>
      <c r="R1" s="24"/>
    </row>
    <row r="2" spans="1:38" ht="45.75" customHeight="1">
      <c r="A2" s="62" t="s">
        <v>29</v>
      </c>
      <c r="B2" s="62" t="s">
        <v>28</v>
      </c>
      <c r="C2" s="62" t="s">
        <v>18</v>
      </c>
      <c r="D2" s="62" t="s">
        <v>19</v>
      </c>
      <c r="E2" s="93" t="s">
        <v>20</v>
      </c>
      <c r="F2" s="94"/>
      <c r="G2" s="62" t="s">
        <v>21</v>
      </c>
      <c r="H2" s="62" t="s">
        <v>22</v>
      </c>
      <c r="I2" s="62" t="s">
        <v>30</v>
      </c>
      <c r="J2" s="91" t="s">
        <v>23</v>
      </c>
      <c r="K2" s="92"/>
      <c r="L2" s="91" t="s">
        <v>24</v>
      </c>
      <c r="M2" s="92"/>
      <c r="N2" s="89" t="s">
        <v>31</v>
      </c>
      <c r="O2" s="62" t="s">
        <v>25</v>
      </c>
      <c r="P2" s="27" t="s">
        <v>35</v>
      </c>
      <c r="Q2" s="62" t="s">
        <v>36</v>
      </c>
      <c r="R2" s="61" t="s">
        <v>34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8.75">
      <c r="A3" s="63"/>
      <c r="B3" s="63"/>
      <c r="C3" s="63"/>
      <c r="D3" s="63"/>
      <c r="E3" s="25" t="s">
        <v>37</v>
      </c>
      <c r="F3" s="25" t="s">
        <v>38</v>
      </c>
      <c r="G3" s="63"/>
      <c r="H3" s="63"/>
      <c r="I3" s="63"/>
      <c r="J3" s="25" t="s">
        <v>26</v>
      </c>
      <c r="K3" s="26" t="s">
        <v>27</v>
      </c>
      <c r="L3" s="25" t="s">
        <v>26</v>
      </c>
      <c r="M3" s="26" t="s">
        <v>27</v>
      </c>
      <c r="N3" s="90"/>
      <c r="O3" s="63"/>
      <c r="P3" s="28"/>
      <c r="Q3" s="63"/>
      <c r="R3" s="6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78" customHeight="1">
      <c r="A4" s="18">
        <v>1</v>
      </c>
      <c r="B4" s="37" t="s">
        <v>47</v>
      </c>
      <c r="C4" s="2" t="s">
        <v>48</v>
      </c>
      <c r="D4" s="6">
        <v>236618</v>
      </c>
      <c r="E4" s="6">
        <v>236621</v>
      </c>
      <c r="F4" s="36">
        <v>236689</v>
      </c>
      <c r="G4" s="35" t="s">
        <v>49</v>
      </c>
      <c r="H4" s="5" t="s">
        <v>50</v>
      </c>
      <c r="I4" s="35" t="s">
        <v>40</v>
      </c>
      <c r="J4" s="8">
        <v>1202020</v>
      </c>
      <c r="K4" s="9">
        <v>16.03</v>
      </c>
      <c r="L4" s="8">
        <v>1119411</v>
      </c>
      <c r="M4" s="9">
        <v>14.93</v>
      </c>
      <c r="N4" s="9">
        <v>98.9</v>
      </c>
      <c r="O4" s="2">
        <v>270</v>
      </c>
      <c r="P4" s="47">
        <f>O4*J4</f>
        <v>324545400</v>
      </c>
      <c r="Q4" s="47">
        <f>+L4*O4</f>
        <v>302240970</v>
      </c>
      <c r="R4" s="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78" customHeight="1">
      <c r="A5" s="18">
        <v>2</v>
      </c>
      <c r="B5" s="37" t="s">
        <v>61</v>
      </c>
      <c r="C5" s="2" t="s">
        <v>62</v>
      </c>
      <c r="D5" s="6">
        <v>236674</v>
      </c>
      <c r="E5" s="6">
        <v>236677</v>
      </c>
      <c r="F5" s="36">
        <v>236713</v>
      </c>
      <c r="G5" s="35" t="s">
        <v>60</v>
      </c>
      <c r="H5" s="5" t="s">
        <v>63</v>
      </c>
      <c r="I5" s="35" t="s">
        <v>64</v>
      </c>
      <c r="J5" s="8">
        <v>154845611</v>
      </c>
      <c r="K5" s="9">
        <v>72.03</v>
      </c>
      <c r="L5" s="8">
        <v>500050</v>
      </c>
      <c r="M5" s="9">
        <v>0.23</v>
      </c>
      <c r="N5" s="9">
        <v>28.21</v>
      </c>
      <c r="O5" s="2">
        <v>33.7</v>
      </c>
      <c r="P5" s="47">
        <f>O5*J5</f>
        <v>5218297090.700001</v>
      </c>
      <c r="Q5" s="47">
        <f>+L5*O5</f>
        <v>16851685</v>
      </c>
      <c r="R5" s="5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78" customHeight="1">
      <c r="A6" s="18">
        <v>3</v>
      </c>
      <c r="B6" s="37" t="s">
        <v>56</v>
      </c>
      <c r="C6" s="2" t="s">
        <v>57</v>
      </c>
      <c r="D6" s="6">
        <v>236632</v>
      </c>
      <c r="E6" s="6">
        <v>236633</v>
      </c>
      <c r="F6" s="36">
        <v>236699</v>
      </c>
      <c r="G6" s="35" t="s">
        <v>58</v>
      </c>
      <c r="H6" s="5" t="s">
        <v>59</v>
      </c>
      <c r="I6" s="35" t="s">
        <v>55</v>
      </c>
      <c r="J6" s="8">
        <v>19054335</v>
      </c>
      <c r="K6" s="9">
        <v>42.34</v>
      </c>
      <c r="L6" s="8">
        <v>14927490</v>
      </c>
      <c r="M6" s="9">
        <v>33.17</v>
      </c>
      <c r="N6" s="9" t="s">
        <v>74</v>
      </c>
      <c r="O6" s="2">
        <v>47</v>
      </c>
      <c r="P6" s="47">
        <f>O6*J6</f>
        <v>895553745</v>
      </c>
      <c r="Q6" s="47">
        <f>+L6*O6</f>
        <v>701592030</v>
      </c>
      <c r="R6" s="5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78" customHeight="1">
      <c r="A7" s="18">
        <v>4</v>
      </c>
      <c r="B7" s="34" t="s">
        <v>51</v>
      </c>
      <c r="C7" s="2" t="s">
        <v>52</v>
      </c>
      <c r="D7" s="6">
        <v>236712</v>
      </c>
      <c r="E7" s="6">
        <v>236716</v>
      </c>
      <c r="F7" s="6">
        <v>236752</v>
      </c>
      <c r="G7" s="35" t="s">
        <v>53</v>
      </c>
      <c r="H7" s="35" t="s">
        <v>54</v>
      </c>
      <c r="I7" s="30" t="s">
        <v>55</v>
      </c>
      <c r="J7" s="7">
        <v>354612900</v>
      </c>
      <c r="K7" s="9">
        <v>20</v>
      </c>
      <c r="L7" s="8">
        <v>172414</v>
      </c>
      <c r="M7" s="9">
        <v>0.01</v>
      </c>
      <c r="N7" s="9">
        <v>80.01</v>
      </c>
      <c r="O7" s="2">
        <v>2.6</v>
      </c>
      <c r="P7" s="47">
        <f>O7*J7</f>
        <v>921993540</v>
      </c>
      <c r="Q7" s="47">
        <f>+L7*O7</f>
        <v>448276.4</v>
      </c>
      <c r="R7" s="5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88.5" customHeight="1">
      <c r="A8" s="18">
        <v>5</v>
      </c>
      <c r="B8" s="73" t="s">
        <v>79</v>
      </c>
      <c r="C8" s="1" t="s">
        <v>33</v>
      </c>
      <c r="D8" s="11">
        <v>236660</v>
      </c>
      <c r="E8" s="11">
        <v>236661</v>
      </c>
      <c r="F8" s="11">
        <v>236762</v>
      </c>
      <c r="G8" s="77" t="s">
        <v>65</v>
      </c>
      <c r="H8" s="5" t="s">
        <v>66</v>
      </c>
      <c r="I8" s="30" t="s">
        <v>67</v>
      </c>
      <c r="J8" s="20">
        <v>10533650</v>
      </c>
      <c r="K8" s="13">
        <v>30.1</v>
      </c>
      <c r="L8" s="12">
        <v>923025</v>
      </c>
      <c r="M8" s="13">
        <v>2.64</v>
      </c>
      <c r="N8" s="13">
        <v>72.54</v>
      </c>
      <c r="O8" s="1">
        <v>21</v>
      </c>
      <c r="P8" s="29">
        <f>O8*J8</f>
        <v>221206650</v>
      </c>
      <c r="Q8" s="12">
        <f>+L8*O8</f>
        <v>19383525</v>
      </c>
      <c r="R8" s="10" t="s">
        <v>39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36" customHeight="1">
      <c r="A9" s="88">
        <v>6</v>
      </c>
      <c r="B9" s="55" t="s">
        <v>68</v>
      </c>
      <c r="C9" s="86" t="s">
        <v>69</v>
      </c>
      <c r="D9" s="82">
        <v>236737</v>
      </c>
      <c r="E9" s="82">
        <v>236739</v>
      </c>
      <c r="F9" s="82">
        <v>236773</v>
      </c>
      <c r="G9" s="84" t="s">
        <v>70</v>
      </c>
      <c r="H9" s="86" t="s">
        <v>71</v>
      </c>
      <c r="I9" s="86" t="s">
        <v>55</v>
      </c>
      <c r="J9" s="8" t="s">
        <v>72</v>
      </c>
      <c r="K9" s="9">
        <v>45.8</v>
      </c>
      <c r="L9" s="8">
        <v>658655114</v>
      </c>
      <c r="M9" s="9">
        <v>14.9</v>
      </c>
      <c r="N9" s="9">
        <v>69.1</v>
      </c>
      <c r="O9" s="2">
        <v>0.75</v>
      </c>
      <c r="P9" s="57">
        <f>+(0.75*2027213293)+(0.326*690189286)</f>
        <v>1745411676.986</v>
      </c>
      <c r="Q9" s="59">
        <f>(+L9*O9)+(O10*L10)</f>
        <v>499888044.69</v>
      </c>
      <c r="R9" s="5" t="s">
        <v>41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45" customHeight="1">
      <c r="A10" s="54"/>
      <c r="B10" s="56"/>
      <c r="C10" s="87"/>
      <c r="D10" s="83"/>
      <c r="E10" s="83"/>
      <c r="F10" s="83"/>
      <c r="G10" s="85"/>
      <c r="H10" s="87"/>
      <c r="I10" s="87"/>
      <c r="J10" s="8" t="s">
        <v>73</v>
      </c>
      <c r="K10" s="9">
        <v>98.6</v>
      </c>
      <c r="L10" s="8">
        <v>18088065</v>
      </c>
      <c r="M10" s="9">
        <v>0.4</v>
      </c>
      <c r="N10" s="9">
        <v>0.63</v>
      </c>
      <c r="O10" s="2">
        <v>0.326</v>
      </c>
      <c r="P10" s="58"/>
      <c r="Q10" s="60"/>
      <c r="R10" s="5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94.5" customHeight="1">
      <c r="A11" s="33">
        <v>7</v>
      </c>
      <c r="B11" s="34" t="s">
        <v>75</v>
      </c>
      <c r="C11" s="2" t="s">
        <v>76</v>
      </c>
      <c r="D11" s="6">
        <v>236777</v>
      </c>
      <c r="E11" s="6">
        <v>236781</v>
      </c>
      <c r="F11" s="6">
        <v>236823</v>
      </c>
      <c r="G11" s="35" t="s">
        <v>77</v>
      </c>
      <c r="H11" s="5" t="s">
        <v>78</v>
      </c>
      <c r="I11" s="1" t="s">
        <v>55</v>
      </c>
      <c r="J11" s="7">
        <v>1145623</v>
      </c>
      <c r="K11" s="9">
        <v>9.16</v>
      </c>
      <c r="L11" s="8">
        <v>915192</v>
      </c>
      <c r="M11" s="9">
        <v>7.32</v>
      </c>
      <c r="N11" s="9">
        <v>98.17</v>
      </c>
      <c r="O11" s="2">
        <v>60</v>
      </c>
      <c r="P11" s="29">
        <f>O11*J11</f>
        <v>68737380</v>
      </c>
      <c r="Q11" s="12">
        <f>+L11*O11</f>
        <v>54911520</v>
      </c>
      <c r="R11" s="17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45.75" customHeight="1">
      <c r="A12" s="33">
        <v>8</v>
      </c>
      <c r="B12" s="73" t="s">
        <v>80</v>
      </c>
      <c r="C12" s="1" t="s">
        <v>81</v>
      </c>
      <c r="D12" s="11">
        <v>236781</v>
      </c>
      <c r="E12" s="11">
        <v>236789</v>
      </c>
      <c r="F12" s="11">
        <v>236826</v>
      </c>
      <c r="G12" s="77" t="s">
        <v>82</v>
      </c>
      <c r="H12" s="1" t="s">
        <v>83</v>
      </c>
      <c r="I12" s="1" t="s">
        <v>84</v>
      </c>
      <c r="J12" s="8">
        <v>202625</v>
      </c>
      <c r="K12" s="9">
        <v>0.03</v>
      </c>
      <c r="L12" s="8">
        <v>39652</v>
      </c>
      <c r="M12" s="9">
        <v>0.01</v>
      </c>
      <c r="N12" s="9">
        <v>99.98</v>
      </c>
      <c r="O12" s="2">
        <v>22</v>
      </c>
      <c r="P12" s="64">
        <f>O12*J12</f>
        <v>4457750</v>
      </c>
      <c r="Q12" s="8">
        <f>+L12*O12</f>
        <v>872344</v>
      </c>
      <c r="R12" s="86" t="s">
        <v>42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5" customFormat="1" ht="0.75" customHeight="1" hidden="1">
      <c r="A13" s="33"/>
      <c r="B13" s="74"/>
      <c r="C13" s="51"/>
      <c r="D13" s="53"/>
      <c r="E13" s="53"/>
      <c r="F13" s="53"/>
      <c r="G13" s="78"/>
      <c r="H13" s="51"/>
      <c r="I13" s="51"/>
      <c r="J13" s="8"/>
      <c r="K13" s="9"/>
      <c r="L13" s="8"/>
      <c r="M13" s="9"/>
      <c r="N13" s="9"/>
      <c r="O13" s="2"/>
      <c r="P13" s="31"/>
      <c r="Q13" s="12"/>
      <c r="R13" s="87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5" customFormat="1" ht="31.5" customHeight="1">
      <c r="A14" s="38">
        <v>9</v>
      </c>
      <c r="B14" s="73" t="s">
        <v>85</v>
      </c>
      <c r="C14" s="1" t="s">
        <v>86</v>
      </c>
      <c r="D14" s="11">
        <v>236811</v>
      </c>
      <c r="E14" s="11">
        <v>236817</v>
      </c>
      <c r="F14" s="11">
        <v>236852</v>
      </c>
      <c r="G14" s="77" t="s">
        <v>87</v>
      </c>
      <c r="H14" s="1" t="s">
        <v>88</v>
      </c>
      <c r="I14" s="1" t="s">
        <v>55</v>
      </c>
      <c r="J14" s="48">
        <v>132810072</v>
      </c>
      <c r="K14" s="49">
        <v>49.31</v>
      </c>
      <c r="L14" s="48">
        <v>0</v>
      </c>
      <c r="M14" s="49">
        <v>0</v>
      </c>
      <c r="N14" s="49">
        <v>50.69</v>
      </c>
      <c r="O14" s="51">
        <v>1.4</v>
      </c>
      <c r="P14" s="52">
        <f>O14*J14</f>
        <v>185934100.79999998</v>
      </c>
      <c r="Q14" s="50">
        <f>+L14*O14</f>
        <v>0</v>
      </c>
      <c r="R14" s="1" t="s">
        <v>42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5" customFormat="1" ht="37.5" customHeight="1">
      <c r="A15" s="96">
        <v>10</v>
      </c>
      <c r="B15" s="55" t="s">
        <v>89</v>
      </c>
      <c r="C15" s="88" t="s">
        <v>90</v>
      </c>
      <c r="D15" s="41">
        <v>236844</v>
      </c>
      <c r="E15" s="41">
        <v>236846</v>
      </c>
      <c r="F15" s="41">
        <v>236881</v>
      </c>
      <c r="G15" s="84" t="s">
        <v>91</v>
      </c>
      <c r="H15" s="88" t="s">
        <v>92</v>
      </c>
      <c r="I15" s="88" t="s">
        <v>93</v>
      </c>
      <c r="J15" s="7">
        <v>183670743</v>
      </c>
      <c r="K15" s="9">
        <v>64.75</v>
      </c>
      <c r="L15" s="8">
        <v>173416284</v>
      </c>
      <c r="M15" s="9">
        <v>61.13</v>
      </c>
      <c r="N15" s="9">
        <v>61.13</v>
      </c>
      <c r="O15" s="2">
        <v>4.51</v>
      </c>
      <c r="P15" s="29">
        <f>O15*J15</f>
        <v>828355050.93</v>
      </c>
      <c r="Q15" s="12">
        <f>+L15*O15</f>
        <v>782107440.8399999</v>
      </c>
      <c r="R15" s="86"/>
      <c r="S15" s="40"/>
      <c r="T15" s="40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5" customFormat="1" ht="63" customHeight="1">
      <c r="A16" s="96"/>
      <c r="B16" s="56"/>
      <c r="C16" s="54"/>
      <c r="D16" s="41">
        <v>236844</v>
      </c>
      <c r="E16" s="41">
        <v>236846</v>
      </c>
      <c r="F16" s="41">
        <v>236881</v>
      </c>
      <c r="G16" s="85"/>
      <c r="H16" s="54"/>
      <c r="I16" s="54"/>
      <c r="J16" s="32">
        <v>100000000</v>
      </c>
      <c r="K16" s="9">
        <v>35.25</v>
      </c>
      <c r="L16" s="8">
        <v>100000000</v>
      </c>
      <c r="M16" s="9">
        <v>35.25</v>
      </c>
      <c r="N16" s="9">
        <v>35.25</v>
      </c>
      <c r="O16" s="2">
        <v>4.51</v>
      </c>
      <c r="P16" s="29">
        <f>O16*J16</f>
        <v>451000000</v>
      </c>
      <c r="Q16" s="12">
        <f>+L16*O16</f>
        <v>451000000</v>
      </c>
      <c r="R16" s="87"/>
      <c r="S16" s="40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5" customFormat="1" ht="55.5" customHeight="1">
      <c r="A17" s="18">
        <v>11</v>
      </c>
      <c r="B17" s="34" t="s">
        <v>75</v>
      </c>
      <c r="C17" s="2" t="s">
        <v>76</v>
      </c>
      <c r="D17" s="6">
        <v>236857</v>
      </c>
      <c r="E17" s="6">
        <v>236859</v>
      </c>
      <c r="F17" s="6">
        <v>236924</v>
      </c>
      <c r="G17" s="35" t="s">
        <v>16</v>
      </c>
      <c r="H17" s="5" t="s">
        <v>78</v>
      </c>
      <c r="I17" s="5" t="s">
        <v>17</v>
      </c>
      <c r="J17" s="8">
        <v>228431</v>
      </c>
      <c r="K17" s="9">
        <v>1.83</v>
      </c>
      <c r="L17" s="39">
        <v>109210</v>
      </c>
      <c r="M17" s="9">
        <v>0.87</v>
      </c>
      <c r="N17" s="9">
        <v>0.87</v>
      </c>
      <c r="O17" s="2">
        <v>60</v>
      </c>
      <c r="P17" s="29">
        <f>O17*J17</f>
        <v>13705860</v>
      </c>
      <c r="Q17" s="12">
        <f>+L17*O17</f>
        <v>6552600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5" customFormat="1" ht="56.25" customHeight="1">
      <c r="A18" s="97">
        <v>12</v>
      </c>
      <c r="B18" s="98" t="s">
        <v>9</v>
      </c>
      <c r="C18" s="99" t="s">
        <v>10</v>
      </c>
      <c r="D18" s="100" t="s">
        <v>113</v>
      </c>
      <c r="E18" s="100" t="s">
        <v>113</v>
      </c>
      <c r="F18" s="100" t="s">
        <v>113</v>
      </c>
      <c r="G18" s="98" t="s">
        <v>94</v>
      </c>
      <c r="H18" s="99" t="s">
        <v>11</v>
      </c>
      <c r="I18" s="101" t="s">
        <v>12</v>
      </c>
      <c r="J18" s="102" t="s">
        <v>113</v>
      </c>
      <c r="K18" s="103" t="s">
        <v>113</v>
      </c>
      <c r="L18" s="99" t="s">
        <v>113</v>
      </c>
      <c r="M18" s="103" t="s">
        <v>113</v>
      </c>
      <c r="N18" s="103" t="s">
        <v>113</v>
      </c>
      <c r="O18" s="99">
        <v>11.1</v>
      </c>
      <c r="P18" s="104" t="s">
        <v>113</v>
      </c>
      <c r="Q18" s="105" t="s">
        <v>113</v>
      </c>
      <c r="R18" s="101" t="s">
        <v>45</v>
      </c>
      <c r="S18" s="106" t="s">
        <v>13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18" customFormat="1" ht="78" customHeight="1">
      <c r="A19" s="18">
        <v>12</v>
      </c>
      <c r="B19" s="34" t="s">
        <v>9</v>
      </c>
      <c r="C19" s="33" t="s">
        <v>10</v>
      </c>
      <c r="D19" s="46">
        <v>236955</v>
      </c>
      <c r="E19" s="46">
        <v>236957</v>
      </c>
      <c r="F19" s="46">
        <v>236992</v>
      </c>
      <c r="G19" s="73" t="s">
        <v>14</v>
      </c>
      <c r="H19" s="19" t="s">
        <v>15</v>
      </c>
      <c r="I19" s="19" t="s">
        <v>0</v>
      </c>
      <c r="J19" s="42">
        <v>128825900</v>
      </c>
      <c r="K19" s="43">
        <v>62.84</v>
      </c>
      <c r="L19" s="42">
        <v>22922460</v>
      </c>
      <c r="M19" s="43">
        <v>11.18</v>
      </c>
      <c r="N19" s="43">
        <v>48.34</v>
      </c>
      <c r="O19" s="33">
        <v>11.1</v>
      </c>
      <c r="P19" s="65">
        <f>+O19*J19</f>
        <v>1429967490</v>
      </c>
      <c r="Q19" s="44">
        <f>+L19*O19</f>
        <v>254439306</v>
      </c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</row>
    <row r="20" spans="1:38" s="18" customFormat="1" ht="45.75" customHeight="1">
      <c r="A20" s="38">
        <v>13</v>
      </c>
      <c r="B20" s="73" t="s">
        <v>5</v>
      </c>
      <c r="C20" s="38" t="s">
        <v>6</v>
      </c>
      <c r="D20" s="46">
        <v>236930</v>
      </c>
      <c r="E20" s="46">
        <v>236934</v>
      </c>
      <c r="F20" s="46">
        <v>236997</v>
      </c>
      <c r="G20" s="73" t="s">
        <v>7</v>
      </c>
      <c r="H20" s="38" t="s">
        <v>8</v>
      </c>
      <c r="I20" s="38" t="s">
        <v>17</v>
      </c>
      <c r="J20" s="42">
        <v>781407</v>
      </c>
      <c r="K20" s="43">
        <v>2.37</v>
      </c>
      <c r="L20" s="67">
        <v>542229</v>
      </c>
      <c r="M20" s="43">
        <v>1.64</v>
      </c>
      <c r="N20" s="43">
        <v>99.28</v>
      </c>
      <c r="O20" s="33">
        <v>38.25</v>
      </c>
      <c r="P20" s="65">
        <f>O20*J20</f>
        <v>29888817.75</v>
      </c>
      <c r="Q20" s="68">
        <f>L20*O20</f>
        <v>20740259.25</v>
      </c>
      <c r="R20" s="38" t="s">
        <v>44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</row>
    <row r="21" spans="1:38" s="18" customFormat="1" ht="78" customHeight="1">
      <c r="A21" s="33">
        <v>14</v>
      </c>
      <c r="B21" s="73" t="s">
        <v>1</v>
      </c>
      <c r="C21" s="38" t="s">
        <v>2</v>
      </c>
      <c r="D21" s="46">
        <v>236955</v>
      </c>
      <c r="E21" s="46">
        <v>236956</v>
      </c>
      <c r="F21" s="46">
        <v>236991</v>
      </c>
      <c r="G21" s="73" t="s">
        <v>3</v>
      </c>
      <c r="H21" s="38" t="s">
        <v>4</v>
      </c>
      <c r="I21" s="38" t="s">
        <v>17</v>
      </c>
      <c r="J21" s="42">
        <v>95848</v>
      </c>
      <c r="K21" s="43">
        <v>0.01</v>
      </c>
      <c r="L21" s="42">
        <v>44826</v>
      </c>
      <c r="M21" s="69">
        <v>0.0035</v>
      </c>
      <c r="N21" s="69">
        <v>99.996</v>
      </c>
      <c r="O21" s="33">
        <v>14.16</v>
      </c>
      <c r="P21" s="70">
        <v>1357207.68</v>
      </c>
      <c r="Q21" s="44">
        <f>L21*O21</f>
        <v>634736.16</v>
      </c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</row>
    <row r="22" spans="1:38" s="18" customFormat="1" ht="78" customHeight="1">
      <c r="A22" s="18">
        <v>15</v>
      </c>
      <c r="B22" s="34" t="s">
        <v>95</v>
      </c>
      <c r="C22" s="33" t="s">
        <v>96</v>
      </c>
      <c r="D22" s="41">
        <v>236984</v>
      </c>
      <c r="E22" s="41">
        <v>236985</v>
      </c>
      <c r="F22" s="41">
        <v>237028</v>
      </c>
      <c r="G22" s="34" t="s">
        <v>97</v>
      </c>
      <c r="H22" s="18" t="s">
        <v>98</v>
      </c>
      <c r="I22" s="18" t="s">
        <v>99</v>
      </c>
      <c r="J22" s="42">
        <v>4457100</v>
      </c>
      <c r="K22" s="43">
        <v>44.57</v>
      </c>
      <c r="L22" s="42">
        <v>4152680</v>
      </c>
      <c r="M22" s="43">
        <v>41.53</v>
      </c>
      <c r="N22" s="43">
        <v>96.96</v>
      </c>
      <c r="O22" s="33">
        <v>100</v>
      </c>
      <c r="P22" s="65">
        <f>+O22*J22</f>
        <v>445710000</v>
      </c>
      <c r="Q22" s="44">
        <f>+L22*O22</f>
        <v>415268000</v>
      </c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</row>
    <row r="23" spans="1:38" s="18" customFormat="1" ht="78" customHeight="1">
      <c r="A23" s="33">
        <v>16</v>
      </c>
      <c r="B23" s="34" t="s">
        <v>100</v>
      </c>
      <c r="C23" s="33" t="s">
        <v>101</v>
      </c>
      <c r="D23" s="41">
        <v>236985</v>
      </c>
      <c r="E23" s="41">
        <v>236986</v>
      </c>
      <c r="F23" s="41">
        <v>237021</v>
      </c>
      <c r="G23" s="34" t="s">
        <v>102</v>
      </c>
      <c r="H23" s="18" t="s">
        <v>66</v>
      </c>
      <c r="I23" s="18" t="s">
        <v>103</v>
      </c>
      <c r="J23" s="42">
        <v>261366457</v>
      </c>
      <c r="K23" s="43">
        <v>60.12</v>
      </c>
      <c r="L23" s="42">
        <v>93449249</v>
      </c>
      <c r="M23" s="43">
        <v>21.5</v>
      </c>
      <c r="N23" s="43">
        <v>61.38</v>
      </c>
      <c r="O23" s="33">
        <v>53</v>
      </c>
      <c r="P23" s="65">
        <f>+O23*J23</f>
        <v>13852422221</v>
      </c>
      <c r="Q23" s="44">
        <f>+O23*L23</f>
        <v>4952810197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</row>
    <row r="24" spans="1:38" s="18" customFormat="1" ht="78" customHeight="1">
      <c r="A24" s="33">
        <v>17</v>
      </c>
      <c r="B24" s="37" t="s">
        <v>104</v>
      </c>
      <c r="C24" s="33" t="s">
        <v>105</v>
      </c>
      <c r="D24" s="41">
        <v>236992</v>
      </c>
      <c r="E24" s="41">
        <v>236997</v>
      </c>
      <c r="F24" s="41">
        <v>237033</v>
      </c>
      <c r="G24" s="34" t="s">
        <v>106</v>
      </c>
      <c r="H24" s="18" t="s">
        <v>107</v>
      </c>
      <c r="I24" s="18" t="s">
        <v>55</v>
      </c>
      <c r="J24" s="42">
        <v>1289745208</v>
      </c>
      <c r="K24" s="43">
        <v>74.46</v>
      </c>
      <c r="L24" s="42">
        <v>228188752</v>
      </c>
      <c r="M24" s="43">
        <v>13.17</v>
      </c>
      <c r="N24" s="43">
        <v>38.71</v>
      </c>
      <c r="O24" s="33">
        <v>0.375</v>
      </c>
      <c r="P24" s="65">
        <f>+O24*J24</f>
        <v>483654453</v>
      </c>
      <c r="Q24" s="44">
        <f>+O24*L24</f>
        <v>85570782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</row>
    <row r="25" spans="1:38" s="18" customFormat="1" ht="78" customHeight="1">
      <c r="A25" s="18">
        <v>18</v>
      </c>
      <c r="B25" s="34" t="s">
        <v>108</v>
      </c>
      <c r="C25" s="33" t="s">
        <v>109</v>
      </c>
      <c r="D25" s="41">
        <v>237001</v>
      </c>
      <c r="E25" s="41">
        <v>237004</v>
      </c>
      <c r="F25" s="66">
        <v>237040</v>
      </c>
      <c r="G25" s="34" t="s">
        <v>110</v>
      </c>
      <c r="H25" s="18" t="s">
        <v>111</v>
      </c>
      <c r="I25" s="34" t="s">
        <v>112</v>
      </c>
      <c r="J25" s="42">
        <v>8197560</v>
      </c>
      <c r="K25" s="43">
        <v>67.75</v>
      </c>
      <c r="L25" s="42">
        <v>1559473</v>
      </c>
      <c r="M25" s="43">
        <v>12.89</v>
      </c>
      <c r="N25" s="43">
        <v>45.14</v>
      </c>
      <c r="O25" s="33">
        <v>51.25</v>
      </c>
      <c r="P25" s="65">
        <f>+O25*J25</f>
        <v>420124950</v>
      </c>
      <c r="Q25" s="44">
        <f>+O25*L25</f>
        <v>79922991.25</v>
      </c>
      <c r="R25" s="18" t="s">
        <v>46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</row>
    <row r="26" spans="1:38" s="5" customFormat="1" ht="34.5" customHeight="1" thickBot="1">
      <c r="A26" s="79" t="s">
        <v>32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  <c r="P26" s="71">
        <f>SUM(P4:P25)</f>
        <v>27542323383.846</v>
      </c>
      <c r="Q26" s="72">
        <f>SUM(Q4:Q25)</f>
        <v>8645234707.59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9:38" ht="78" customHeight="1" thickTop="1"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9:38" ht="78" customHeight="1"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9:38" ht="78" customHeight="1"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9:38" ht="78" customHeight="1"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9:38" ht="78" customHeight="1"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9:38" ht="78" customHeight="1"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9:38" ht="78" customHeight="1"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ht="78" customHeight="1"/>
    <row r="35" ht="78" customHeight="1"/>
    <row r="36" ht="78" customHeight="1"/>
    <row r="37" ht="78" customHeight="1"/>
    <row r="38" ht="78" customHeight="1"/>
    <row r="39" ht="78" customHeight="1"/>
    <row r="40" ht="78" customHeight="1"/>
    <row r="41" ht="78" customHeight="1"/>
    <row r="42" ht="78" customHeight="1"/>
    <row r="43" ht="78" customHeight="1"/>
    <row r="44" ht="78" customHeight="1"/>
    <row r="45" ht="78" customHeight="1"/>
    <row r="46" ht="78" customHeight="1"/>
    <row r="47" ht="78" customHeight="1"/>
    <row r="48" ht="78" customHeight="1"/>
    <row r="49" ht="78" customHeight="1"/>
    <row r="50" ht="78" customHeight="1"/>
    <row r="51" ht="78" customHeight="1"/>
    <row r="52" ht="78" customHeight="1"/>
    <row r="53" ht="78" customHeight="1"/>
    <row r="54" ht="78" customHeight="1"/>
    <row r="55" ht="78" customHeight="1"/>
    <row r="56" ht="78" customHeight="1"/>
    <row r="57" ht="78" customHeight="1"/>
    <row r="58" ht="78" customHeight="1"/>
    <row r="59" ht="78" customHeight="1"/>
    <row r="60" ht="78" customHeight="1"/>
    <row r="61" ht="78" customHeight="1"/>
    <row r="62" ht="78" customHeight="1"/>
    <row r="63" ht="78" customHeight="1"/>
    <row r="64" ht="78" customHeight="1"/>
    <row r="65" ht="78" customHeight="1"/>
    <row r="66" ht="78" customHeight="1"/>
    <row r="67" ht="78" customHeight="1"/>
    <row r="68" ht="78" customHeight="1"/>
    <row r="69" ht="78" customHeight="1"/>
    <row r="70" ht="78" customHeight="1"/>
    <row r="71" ht="78" customHeight="1"/>
    <row r="72" ht="78" customHeight="1"/>
    <row r="73" ht="78" customHeight="1"/>
    <row r="74" ht="78" customHeight="1"/>
    <row r="75" ht="78" customHeight="1"/>
    <row r="76" ht="78" customHeight="1"/>
    <row r="77" ht="78" customHeight="1"/>
    <row r="78" ht="78" customHeight="1"/>
    <row r="79" ht="78" customHeight="1"/>
    <row r="80" ht="78" customHeight="1"/>
    <row r="81" ht="78" customHeight="1"/>
  </sheetData>
  <mergeCells count="35">
    <mergeCell ref="R12:R13"/>
    <mergeCell ref="I15:I16"/>
    <mergeCell ref="R15:R16"/>
    <mergeCell ref="B15:B16"/>
    <mergeCell ref="C15:C16"/>
    <mergeCell ref="G15:G16"/>
    <mergeCell ref="H15:H16"/>
    <mergeCell ref="A1:B1"/>
    <mergeCell ref="A15:A16"/>
    <mergeCell ref="G2:G3"/>
    <mergeCell ref="H2:H3"/>
    <mergeCell ref="J2:K2"/>
    <mergeCell ref="L2:M2"/>
    <mergeCell ref="D2:D3"/>
    <mergeCell ref="E2:F2"/>
    <mergeCell ref="P9:P10"/>
    <mergeCell ref="Q9:Q10"/>
    <mergeCell ref="R2:R3"/>
    <mergeCell ref="A2:A3"/>
    <mergeCell ref="C2:C3"/>
    <mergeCell ref="N2:N3"/>
    <mergeCell ref="O2:O3"/>
    <mergeCell ref="I2:I3"/>
    <mergeCell ref="Q2:Q3"/>
    <mergeCell ref="B2:B3"/>
    <mergeCell ref="A26:O26"/>
    <mergeCell ref="E9:E10"/>
    <mergeCell ref="F9:F10"/>
    <mergeCell ref="G9:G10"/>
    <mergeCell ref="H9:H10"/>
    <mergeCell ref="A9:A10"/>
    <mergeCell ref="B9:B10"/>
    <mergeCell ref="C9:C10"/>
    <mergeCell ref="D9:D10"/>
    <mergeCell ref="I9:I10"/>
  </mergeCells>
  <printOptions/>
  <pageMargins left="0.2755905511811024" right="0.2755905511811024" top="0.984251968503937" bottom="0.984251968503937" header="0.5118110236220472" footer="0.5118110236220472"/>
  <pageSetup horizontalDpi="600" verticalDpi="600" orientation="landscape" paperSize="9" scale="80" r:id="rId2"/>
  <rowBreaks count="1" manualBreakCount="1">
    <brk id="8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81010xxx</dc:creator>
  <cp:keywords/>
  <dc:description/>
  <cp:lastModifiedBy>Secuser</cp:lastModifiedBy>
  <cp:lastPrinted>2005-08-22T02:04:29Z</cp:lastPrinted>
  <dcterms:created xsi:type="dcterms:W3CDTF">2001-07-11T08:59:26Z</dcterms:created>
  <dcterms:modified xsi:type="dcterms:W3CDTF">2006-09-07T03:03:30Z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Ord">
    <vt:lpwstr>173200.000000000</vt:lpwstr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ContentType">
    <vt:lpwstr>0x0101002D6A6042227C5B4B8B2A54225E5B15FC</vt:lpwstr>
  </property>
  <property fmtid="{D5CDD505-2E9C-101B-9397-08002B2CF9AE}" pid="10" name="PublishingConta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PublishingContactPictu">
    <vt:lpwstr/>
  </property>
  <property fmtid="{D5CDD505-2E9C-101B-9397-08002B2CF9AE}" pid="14" name="PublishingVariationGroup">
    <vt:lpwstr/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Commen">
    <vt:lpwstr/>
  </property>
  <property fmtid="{D5CDD505-2E9C-101B-9397-08002B2CF9AE}" pid="18" name="PublishingContactEma">
    <vt:lpwstr/>
  </property>
  <property fmtid="{D5CDD505-2E9C-101B-9397-08002B2CF9AE}" pid="19" name="PublishingPageLayo">
    <vt:lpwstr/>
  </property>
  <property fmtid="{D5CDD505-2E9C-101B-9397-08002B2CF9AE}" pid="20" name="PublishingPageConte">
    <vt:lpwstr/>
  </property>
  <property fmtid="{D5CDD505-2E9C-101B-9397-08002B2CF9AE}" pid="21" name="Contact">
    <vt:lpwstr/>
  </property>
  <property fmtid="{D5CDD505-2E9C-101B-9397-08002B2CF9AE}" pid="22" name="PublishingPageIma">
    <vt:lpwstr/>
  </property>
  <property fmtid="{D5CDD505-2E9C-101B-9397-08002B2CF9AE}" pid="23" name="PublishingStartDa">
    <vt:lpwstr/>
  </property>
  <property fmtid="{D5CDD505-2E9C-101B-9397-08002B2CF9AE}" pid="24" name="PublishingExpirationDa">
    <vt:lpwstr/>
  </property>
  <property fmtid="{D5CDD505-2E9C-101B-9397-08002B2CF9AE}" pid="25" name="Contact">
    <vt:lpwstr/>
  </property>
  <property fmtid="{D5CDD505-2E9C-101B-9397-08002B2CF9AE}" pid="26" name="UpdateDa">
    <vt:lpwstr/>
  </property>
  <property fmtid="{D5CDD505-2E9C-101B-9397-08002B2CF9AE}" pid="27" name="Contact">
    <vt:lpwstr/>
  </property>
  <property fmtid="{D5CDD505-2E9C-101B-9397-08002B2CF9AE}" pid="28" name="display_urn:schemas-microsoft-com:office:office#Edit">
    <vt:lpwstr>System Account</vt:lpwstr>
  </property>
  <property fmtid="{D5CDD505-2E9C-101B-9397-08002B2CF9AE}" pid="29" name="display_urn:schemas-microsoft-com:office:office#Auth">
    <vt:lpwstr>System Account</vt:lpwstr>
  </property>
</Properties>
</file>